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https://exposolutions.sharepoint.com/sites/CapeTown/Shared Documents/IGCS (International Gynecologic Cancer Society)/SERVICES/MANUAL/"/>
    </mc:Choice>
  </mc:AlternateContent>
  <xr:revisionPtr revIDLastSave="1341" documentId="13_ncr:1_{76851BE6-4FFA-4AEB-B055-46B168187DDD}" xr6:coauthVersionLast="47" xr6:coauthVersionMax="47" xr10:uidLastSave="{6392087F-0692-496D-A986-EB4A570BF14B}"/>
  <bookViews>
    <workbookView xWindow="-108" yWindow="-108" windowWidth="23256" windowHeight="12456" tabRatio="867" xr2:uid="{00000000-000D-0000-FFFF-FFFF00000000}"/>
  </bookViews>
  <sheets>
    <sheet name="Summary" sheetId="63" r:id="rId1"/>
    <sheet name="T's &amp; C's" sheetId="64" r:id="rId2"/>
    <sheet name="Sustainable Packages" sheetId="74" r:id="rId3"/>
    <sheet name="1. Carpets" sheetId="65" r:id="rId4"/>
    <sheet name="2. Power &amp; Lighting" sheetId="66" r:id="rId5"/>
    <sheet name="Power &amp; Lighting - Images" sheetId="72" r:id="rId6"/>
    <sheet name="3. Shell Scheme Extras" sheetId="67" r:id="rId7"/>
    <sheet name="Shell Scheme Extras - Images" sheetId="59" r:id="rId8"/>
    <sheet name="4. Branding" sheetId="68" state="hidden" r:id="rId9"/>
    <sheet name="Branding - Images" sheetId="60" state="hidden" r:id="rId10"/>
    <sheet name="Graphic Specifications" sheetId="61" state="hidden" r:id="rId11"/>
    <sheet name="5. Instant Packages" sheetId="69" state="hidden" r:id="rId12"/>
    <sheet name="4. Furniture" sheetId="70" r:id="rId13"/>
    <sheet name="Instant Package - Images" sheetId="55" state="hidden" r:id="rId14"/>
    <sheet name="Furniture - Images" sheetId="62" r:id="rId15"/>
    <sheet name="5. AV &amp; IT" sheetId="71" r:id="rId16"/>
    <sheet name="6. Stand Cleaning" sheetId="73" r:id="rId17"/>
  </sheets>
  <externalReferences>
    <externalReference r:id="rId18"/>
  </externalReferences>
  <definedNames>
    <definedName name="_xlnm._FilterDatabase" localSheetId="12" hidden="1">'4. Furniture'!$M$1:$M$130</definedName>
    <definedName name="_xlnm._FilterDatabase" localSheetId="11" hidden="1">'5. Instant Packages'!$G$15:$H$15</definedName>
    <definedName name="_xlnm.Print_Area" localSheetId="3">'1. Carpets'!$A$1:$O$55</definedName>
    <definedName name="_xlnm.Print_Area" localSheetId="4">'2. Power &amp; Lighting'!$A$1:$O$49</definedName>
    <definedName name="_xlnm.Print_Area" localSheetId="6">'3. Shell Scheme Extras'!$A$1:$O$50</definedName>
    <definedName name="_xlnm.Print_Area" localSheetId="8">'4. Branding'!$A$1:$O$64</definedName>
    <definedName name="_xlnm.Print_Area" localSheetId="12">'4. Furniture'!$A$1:$O$130</definedName>
    <definedName name="_xlnm.Print_Area" localSheetId="15">'5. AV &amp; IT'!$A$1:$M$57</definedName>
    <definedName name="_xlnm.Print_Area" localSheetId="11">'5. Instant Packages'!$A$1:$M$45</definedName>
    <definedName name="_xlnm.Print_Area" localSheetId="16">'6. Stand Cleaning'!$A$1:$M$20</definedName>
    <definedName name="_xlnm.Print_Area" localSheetId="9">'Branding - Images'!$A$1:$Q$20</definedName>
    <definedName name="_xlnm.Print_Area" localSheetId="14">'Furniture - Images'!$A$1:$Q$236</definedName>
    <definedName name="_xlnm.Print_Area" localSheetId="10">'Graphic Specifications'!$A$1:$Q$70</definedName>
    <definedName name="_xlnm.Print_Area" localSheetId="13">'Instant Package - Images'!$A$1:$Q$152</definedName>
    <definedName name="_xlnm.Print_Area" localSheetId="5">'Power &amp; Lighting - Images'!$A$1:$Q$71</definedName>
    <definedName name="_xlnm.Print_Area" localSheetId="7">'Shell Scheme Extras - Images'!$A$1:$Q$81</definedName>
    <definedName name="_xlnm.Print_Area" localSheetId="0">Summary!$A$1:$Z$51</definedName>
    <definedName name="_xlnm.Print_Area" localSheetId="2">'Sustainable Packages'!$A$1:$Q$70</definedName>
    <definedName name="_xlnm.Print_Titles" localSheetId="12">'4. Furniture'!$1:$9</definedName>
    <definedName name="_xlnm.Print_Titles" localSheetId="11">'5. Instant Packages'!$1:$14</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9" i="67" l="1"/>
  <c r="M22" i="67"/>
  <c r="M20" i="67"/>
  <c r="M17" i="67"/>
  <c r="M14" i="67"/>
  <c r="M11" i="67"/>
  <c r="M37" i="67"/>
  <c r="M23" i="67"/>
  <c r="M19" i="67"/>
  <c r="M16" i="67"/>
  <c r="M13" i="67"/>
  <c r="M10" i="67"/>
  <c r="I3" i="73"/>
  <c r="E3" i="73"/>
  <c r="C14" i="73"/>
  <c r="K9" i="73"/>
  <c r="K10" i="73" s="1"/>
  <c r="Y36" i="63" s="1"/>
  <c r="K11" i="73" l="1"/>
  <c r="K12" i="73" s="1"/>
  <c r="C34" i="64" l="1"/>
  <c r="I30" i="69" l="1"/>
  <c r="I29" i="69"/>
  <c r="I28" i="69"/>
  <c r="I27" i="69"/>
  <c r="K27" i="69" s="1"/>
  <c r="I20" i="69"/>
  <c r="I19" i="69"/>
  <c r="K19" i="69" s="1"/>
  <c r="I18" i="69"/>
  <c r="K18" i="69" s="1"/>
  <c r="I17" i="69"/>
  <c r="K17" i="69" s="1"/>
  <c r="M88" i="70"/>
  <c r="M84" i="70"/>
  <c r="M83" i="70"/>
  <c r="M87" i="70"/>
  <c r="M86" i="70"/>
  <c r="M85" i="70"/>
  <c r="M99" i="70"/>
  <c r="M100" i="70"/>
  <c r="M107" i="70"/>
  <c r="M106" i="70"/>
  <c r="M105" i="70"/>
  <c r="M60" i="70"/>
  <c r="M52" i="70"/>
  <c r="M51" i="70"/>
  <c r="M31" i="70"/>
  <c r="M21" i="70"/>
  <c r="M20" i="70"/>
  <c r="K44" i="65"/>
  <c r="M44" i="65" s="1"/>
  <c r="M45" i="65" s="1"/>
  <c r="M15" i="66"/>
  <c r="K10" i="71"/>
  <c r="K22" i="71"/>
  <c r="K12" i="71"/>
  <c r="K13" i="71"/>
  <c r="K14" i="71"/>
  <c r="K15" i="71"/>
  <c r="K18" i="71"/>
  <c r="K19" i="71"/>
  <c r="K20" i="71"/>
  <c r="K21" i="71"/>
  <c r="G20" i="69"/>
  <c r="G19" i="69"/>
  <c r="G18" i="69"/>
  <c r="G17" i="69"/>
  <c r="G30" i="69"/>
  <c r="G29" i="69"/>
  <c r="G28" i="69"/>
  <c r="G27" i="69"/>
  <c r="J3" i="70"/>
  <c r="M42" i="68"/>
  <c r="M43" i="68"/>
  <c r="M44" i="68"/>
  <c r="M45" i="68"/>
  <c r="M46" i="68"/>
  <c r="M47" i="68"/>
  <c r="M41" i="68"/>
  <c r="M90" i="70"/>
  <c r="M89" i="70"/>
  <c r="M64" i="70"/>
  <c r="M63" i="70"/>
  <c r="M61" i="70"/>
  <c r="E4" i="71"/>
  <c r="I4" i="71"/>
  <c r="C54" i="71"/>
  <c r="C50" i="71"/>
  <c r="E3" i="70"/>
  <c r="C128" i="70"/>
  <c r="C124" i="70"/>
  <c r="M11" i="70"/>
  <c r="M12" i="70"/>
  <c r="M13" i="70"/>
  <c r="M14" i="70"/>
  <c r="M15" i="70"/>
  <c r="M18" i="70"/>
  <c r="M19" i="70"/>
  <c r="M16" i="70"/>
  <c r="M17" i="70"/>
  <c r="M23" i="70"/>
  <c r="M24" i="70"/>
  <c r="M25" i="70"/>
  <c r="M26" i="70"/>
  <c r="M27" i="70"/>
  <c r="M28" i="70"/>
  <c r="M29" i="70"/>
  <c r="M30" i="70"/>
  <c r="M32" i="70"/>
  <c r="M34" i="70"/>
  <c r="M35" i="70"/>
  <c r="M36" i="70"/>
  <c r="M38" i="70"/>
  <c r="M39" i="70"/>
  <c r="M40" i="70"/>
  <c r="M41" i="70"/>
  <c r="M42" i="70"/>
  <c r="M43" i="70"/>
  <c r="M44" i="70"/>
  <c r="M45" i="70"/>
  <c r="M46" i="70"/>
  <c r="M47" i="70"/>
  <c r="M48" i="70"/>
  <c r="M49" i="70"/>
  <c r="M50" i="70"/>
  <c r="M54" i="70"/>
  <c r="M55" i="70"/>
  <c r="M56" i="70"/>
  <c r="M57" i="70"/>
  <c r="M58" i="70"/>
  <c r="M62" i="70"/>
  <c r="M65" i="70"/>
  <c r="M66" i="70"/>
  <c r="M68" i="70"/>
  <c r="M69" i="70"/>
  <c r="M70" i="70"/>
  <c r="M72" i="70"/>
  <c r="M73" i="70"/>
  <c r="M74" i="70"/>
  <c r="M75" i="70"/>
  <c r="M76" i="70"/>
  <c r="M78" i="70"/>
  <c r="M79" i="70"/>
  <c r="M80" i="70"/>
  <c r="M81" i="70"/>
  <c r="M82" i="70"/>
  <c r="M92" i="70"/>
  <c r="M93" i="70"/>
  <c r="M94" i="70"/>
  <c r="M95" i="70"/>
  <c r="M96" i="70"/>
  <c r="M97" i="70"/>
  <c r="M98" i="70"/>
  <c r="M102" i="70"/>
  <c r="M103" i="70"/>
  <c r="M104" i="70"/>
  <c r="M109" i="70"/>
  <c r="M110" i="70"/>
  <c r="M111" i="70"/>
  <c r="M112" i="70"/>
  <c r="M113" i="70"/>
  <c r="M114" i="70"/>
  <c r="M115" i="70"/>
  <c r="M116" i="70"/>
  <c r="M117" i="70"/>
  <c r="M118" i="70"/>
  <c r="G8" i="69"/>
  <c r="E8" i="69"/>
  <c r="C43" i="69"/>
  <c r="C39" i="69"/>
  <c r="K20" i="69"/>
  <c r="K28" i="69"/>
  <c r="K29" i="69"/>
  <c r="K30" i="69"/>
  <c r="I3" i="68"/>
  <c r="E3" i="68"/>
  <c r="C62" i="68"/>
  <c r="C58" i="68"/>
  <c r="M16" i="68"/>
  <c r="M17" i="68"/>
  <c r="M18" i="68"/>
  <c r="M19" i="68"/>
  <c r="M20" i="68"/>
  <c r="M21" i="68"/>
  <c r="I3" i="67"/>
  <c r="E3" i="67"/>
  <c r="C48" i="67"/>
  <c r="C44" i="67"/>
  <c r="M9" i="67"/>
  <c r="M15" i="67"/>
  <c r="M18" i="67"/>
  <c r="M24" i="67"/>
  <c r="M12" i="67"/>
  <c r="M28" i="67"/>
  <c r="M29" i="67"/>
  <c r="M30" i="67"/>
  <c r="M32" i="67"/>
  <c r="M33" i="67"/>
  <c r="M34" i="67"/>
  <c r="M36" i="67"/>
  <c r="I3" i="66"/>
  <c r="E3" i="66"/>
  <c r="B47" i="66"/>
  <c r="B43" i="66"/>
  <c r="M12" i="66"/>
  <c r="M13" i="66"/>
  <c r="M14" i="66"/>
  <c r="M16" i="66"/>
  <c r="M17" i="66"/>
  <c r="M18" i="66"/>
  <c r="M19" i="66"/>
  <c r="M20" i="66"/>
  <c r="M21" i="66"/>
  <c r="M22" i="66"/>
  <c r="M23" i="66"/>
  <c r="M24" i="66"/>
  <c r="M25" i="66"/>
  <c r="M26" i="66"/>
  <c r="M27" i="66"/>
  <c r="M28" i="66"/>
  <c r="I4" i="65"/>
  <c r="E4" i="65"/>
  <c r="C53" i="65"/>
  <c r="C49" i="65"/>
  <c r="M20" i="65"/>
  <c r="M21" i="65"/>
  <c r="M22" i="65"/>
  <c r="M23" i="65"/>
  <c r="H3" i="64"/>
  <c r="E3" i="64"/>
  <c r="B30" i="64"/>
  <c r="M59" i="70"/>
  <c r="M27" i="67"/>
  <c r="M21" i="67"/>
  <c r="M38" i="67"/>
  <c r="M26" i="67"/>
  <c r="K11" i="71"/>
  <c r="K17" i="71"/>
  <c r="K16" i="71"/>
  <c r="M22" i="68" l="1"/>
  <c r="M23" i="68" s="1"/>
  <c r="M24" i="68" s="1"/>
  <c r="M24" i="65"/>
  <c r="Y29" i="63" s="1"/>
  <c r="M48" i="68"/>
  <c r="M29" i="66"/>
  <c r="M30" i="66" s="1"/>
  <c r="M31" i="66" s="1"/>
  <c r="K23" i="71"/>
  <c r="M46" i="65"/>
  <c r="M47" i="65" s="1"/>
  <c r="M119" i="70"/>
  <c r="M120" i="70" s="1"/>
  <c r="M121" i="70" s="1"/>
  <c r="M40" i="67"/>
  <c r="M41" i="67" s="1"/>
  <c r="K35" i="69"/>
  <c r="K36" i="69"/>
  <c r="K37" i="69" s="1"/>
  <c r="Y33" i="63"/>
  <c r="M25" i="65" l="1"/>
  <c r="M26" i="65" s="1"/>
  <c r="K24" i="71"/>
  <c r="K25" i="71" s="1"/>
  <c r="Y35" i="63"/>
  <c r="Y32" i="63"/>
  <c r="M49" i="68"/>
  <c r="M50" i="68" s="1"/>
  <c r="Y31" i="63"/>
  <c r="Y30" i="63"/>
  <c r="Y34" i="63"/>
  <c r="Y38" i="63" l="1"/>
  <c r="Y40" i="63" s="1"/>
  <c r="Y41" i="63" l="1"/>
  <c r="Y42" i="63" s="1"/>
  <c r="Y43" i="63" s="1"/>
</calcChain>
</file>

<file path=xl/sharedStrings.xml><?xml version="1.0" encoding="utf-8"?>
<sst xmlns="http://schemas.openxmlformats.org/spreadsheetml/2006/main" count="815" uniqueCount="647">
  <si>
    <t xml:space="preserve">BILLING DETAILS </t>
  </si>
  <si>
    <t xml:space="preserve">Stand Name / Exhibitor </t>
  </si>
  <si>
    <t>Telephone No.</t>
  </si>
  <si>
    <t xml:space="preserve">Stand Number </t>
  </si>
  <si>
    <t xml:space="preserve">Mobile No. </t>
  </si>
  <si>
    <t xml:space="preserve">Contractor / Stand Builder </t>
  </si>
  <si>
    <t xml:space="preserve">Email Address </t>
  </si>
  <si>
    <t xml:space="preserve">Registered Co. Name </t>
  </si>
  <si>
    <t xml:space="preserve">Contact Person </t>
  </si>
  <si>
    <t xml:space="preserve">VAT Number </t>
  </si>
  <si>
    <t xml:space="preserve"> Date </t>
  </si>
  <si>
    <t xml:space="preserve">Postal Address </t>
  </si>
  <si>
    <t>Purchase Order No.</t>
  </si>
  <si>
    <t xml:space="preserve">Postal Code </t>
  </si>
  <si>
    <t>FORM ORDERS</t>
  </si>
  <si>
    <t xml:space="preserve"> NO.</t>
  </si>
  <si>
    <t>DESCRIPTION</t>
  </si>
  <si>
    <t>EXHIBITOR REQUIREMENTS</t>
  </si>
  <si>
    <t>TOTAL</t>
  </si>
  <si>
    <t>T&amp;Cs</t>
  </si>
  <si>
    <t>Terms and Conditions</t>
  </si>
  <si>
    <t xml:space="preserve">Power and Lighting </t>
  </si>
  <si>
    <t xml:space="preserve">Shell Scheme Extras </t>
  </si>
  <si>
    <r>
      <t xml:space="preserve">Optional for </t>
    </r>
    <r>
      <rPr>
        <b/>
        <i/>
        <sz val="11"/>
        <color theme="1"/>
        <rFont val="Calibri"/>
        <family val="2"/>
        <scheme val="minor"/>
      </rPr>
      <t xml:space="preserve">ALL </t>
    </r>
    <r>
      <rPr>
        <i/>
        <sz val="11"/>
        <color theme="1"/>
        <rFont val="Calibri"/>
        <family val="2"/>
        <scheme val="minor"/>
      </rPr>
      <t>exhibitors</t>
    </r>
  </si>
  <si>
    <t>Branding</t>
  </si>
  <si>
    <r>
      <t xml:space="preserve">Optional for </t>
    </r>
    <r>
      <rPr>
        <b/>
        <i/>
        <sz val="11"/>
        <color theme="1"/>
        <rFont val="Calibri"/>
        <family val="2"/>
        <scheme val="minor"/>
      </rPr>
      <t>SHELL SCHEME</t>
    </r>
    <r>
      <rPr>
        <i/>
        <sz val="11"/>
        <color theme="1"/>
        <rFont val="Calibri"/>
        <family val="2"/>
        <scheme val="minor"/>
      </rPr>
      <t>exhibitors</t>
    </r>
  </si>
  <si>
    <t>Instant Packages</t>
  </si>
  <si>
    <t>Furniture</t>
  </si>
  <si>
    <r>
      <t xml:space="preserve">Optional for </t>
    </r>
    <r>
      <rPr>
        <b/>
        <i/>
        <sz val="11"/>
        <color theme="1"/>
        <rFont val="Calibri"/>
        <family val="2"/>
        <scheme val="minor"/>
      </rPr>
      <t>ALL</t>
    </r>
    <r>
      <rPr>
        <i/>
        <sz val="11"/>
        <color theme="1"/>
        <rFont val="Calibri"/>
        <family val="2"/>
        <scheme val="minor"/>
      </rPr>
      <t xml:space="preserve"> exhibitors</t>
    </r>
  </si>
  <si>
    <t>Audio, Visual and IT</t>
  </si>
  <si>
    <t>Sub-Total (Ex.Vat)</t>
  </si>
  <si>
    <t>Surcharge (20%)</t>
  </si>
  <si>
    <t>Order Total (Ex. Vat)</t>
  </si>
  <si>
    <t>VAT (15%)</t>
  </si>
  <si>
    <t>TOTAL (Incl. Vat)</t>
  </si>
  <si>
    <t>Stand Name / Exhibitor</t>
  </si>
  <si>
    <t>Stand Number</t>
  </si>
  <si>
    <t>TERMS &amp; CONDITIONS OF HIRE</t>
  </si>
  <si>
    <r>
      <t xml:space="preserve">1.   All order forms must reach Expo Solutions </t>
    </r>
    <r>
      <rPr>
        <b/>
        <sz val="10"/>
        <rFont val="Calibri"/>
        <family val="2"/>
        <scheme val="minor"/>
      </rPr>
      <t>on or before the deadline date</t>
    </r>
    <r>
      <rPr>
        <sz val="10"/>
        <rFont val="Calibri"/>
        <family val="2"/>
        <scheme val="minor"/>
      </rPr>
      <t xml:space="preserve"> stipulated in the order forms.</t>
    </r>
  </si>
  <si>
    <t>6.   All services supplied are on a hire basis only, are subject to stock availability, and remain the property of Expo Solutions and the respective appointed suppliers.</t>
  </si>
  <si>
    <t xml:space="preserve">7.   All hired items must be treated with care.  </t>
  </si>
  <si>
    <t xml:space="preserve">8.   Octanorm infill panels &amp; carpet tiles are not to be damaged or altered in any way.  </t>
  </si>
  <si>
    <t>9.    Damaged items or shortages will be charged for at full replacement value</t>
  </si>
  <si>
    <t>10.  All hired items are the responsibility of the exhibitor, until collected by the appointed contractor</t>
  </si>
  <si>
    <t>11.  Completion of any of the Service Order Forms implies agreement to and understanding of the above Terms &amp; Conditions of Hire</t>
  </si>
  <si>
    <t xml:space="preserve">12.  Branded Panels remain the property of Expo Solutions and will be stripped after each event in order to return to our production line. </t>
  </si>
  <si>
    <t>13.  All Fabric Banners are to be removed by exhibitors at breakdown - we do not store / ship banners post event. All banners left behind at breakdown will be discarded onsite.</t>
  </si>
  <si>
    <t xml:space="preserve">EXPO SOLUTIONS - BANKING DETAILS </t>
  </si>
  <si>
    <t>Bank</t>
  </si>
  <si>
    <t>ABSA</t>
  </si>
  <si>
    <t>Branch</t>
  </si>
  <si>
    <t>WOODLANDS</t>
  </si>
  <si>
    <t>Branch Code</t>
  </si>
  <si>
    <t>Account Number</t>
  </si>
  <si>
    <t>4101279732</t>
  </si>
  <si>
    <t>Account Holder</t>
  </si>
  <si>
    <t>SOUTHERN AFRICAN EXPO SOLUTIONS (PTY) LTD</t>
  </si>
  <si>
    <t>FORM 1</t>
  </si>
  <si>
    <r>
      <t>PACKAGE FASCIAS</t>
    </r>
    <r>
      <rPr>
        <i/>
        <sz val="12"/>
        <color theme="0"/>
        <rFont val="Calibri"/>
        <family val="2"/>
        <scheme val="minor"/>
      </rPr>
      <t xml:space="preserve"> (Included with ALL Shell Scheme Corner Stands receive </t>
    </r>
    <r>
      <rPr>
        <i/>
        <sz val="12"/>
        <color theme="0"/>
        <rFont val="Calibri (Body)"/>
      </rPr>
      <t>TWO</t>
    </r>
    <r>
      <rPr>
        <i/>
        <sz val="12"/>
        <color theme="0"/>
        <rFont val="Calibri"/>
        <family val="2"/>
        <scheme val="minor"/>
      </rPr>
      <t xml:space="preserve"> names)</t>
    </r>
  </si>
  <si>
    <t xml:space="preserve">Fascia name - the name that would appear above your stand.  All names are printed in CAPS and Standard Black font. </t>
  </si>
  <si>
    <r>
      <t xml:space="preserve">Please note that fascia names are limited to a maximum of </t>
    </r>
    <r>
      <rPr>
        <b/>
        <sz val="10"/>
        <color rgb="FFFF0000"/>
        <rFont val="Calibri"/>
        <family val="2"/>
        <scheme val="minor"/>
      </rPr>
      <t>28 characters</t>
    </r>
    <r>
      <rPr>
        <sz val="10"/>
        <color theme="1"/>
        <rFont val="Calibri"/>
        <family val="2"/>
        <scheme val="minor"/>
      </rPr>
      <t xml:space="preserve">. Omit (Pty) Ltd, CC &amp; logos.  </t>
    </r>
  </si>
  <si>
    <t>Kindly complete in grey block provided below:</t>
  </si>
  <si>
    <t>INSERT YOUR FASCIA NAME HERE</t>
  </si>
  <si>
    <r>
      <t>PRINTED FASCIAS</t>
    </r>
    <r>
      <rPr>
        <i/>
        <sz val="12"/>
        <color theme="0"/>
        <rFont val="Calibri"/>
        <family val="2"/>
        <scheme val="minor"/>
      </rPr>
      <t xml:space="preserve"> (Corner Stands require </t>
    </r>
    <r>
      <rPr>
        <i/>
        <u/>
        <sz val="12"/>
        <color theme="0"/>
        <rFont val="Calibri"/>
        <family val="2"/>
        <scheme val="minor"/>
      </rPr>
      <t>TWO</t>
    </r>
    <r>
      <rPr>
        <i/>
        <sz val="12"/>
        <color theme="0"/>
        <rFont val="Calibri"/>
        <family val="2"/>
        <scheme val="minor"/>
      </rPr>
      <t xml:space="preserve"> prints)</t>
    </r>
  </si>
  <si>
    <t>ITEM CODE</t>
  </si>
  <si>
    <t>PRODUCT DESCRIPTION</t>
  </si>
  <si>
    <t>ARTWORK SIZE</t>
  </si>
  <si>
    <t>QTY</t>
  </si>
  <si>
    <t>UNIT COST</t>
  </si>
  <si>
    <t>SUB-TOTAL</t>
  </si>
  <si>
    <t>BND-FASC-020</t>
  </si>
  <si>
    <t>2m Fascia Board: Full Colour digital Print</t>
  </si>
  <si>
    <r>
      <t xml:space="preserve">313mm H x </t>
    </r>
    <r>
      <rPr>
        <b/>
        <sz val="10"/>
        <color theme="1"/>
        <rFont val="Calibri"/>
        <family val="2"/>
        <scheme val="minor"/>
      </rPr>
      <t>1953mm</t>
    </r>
    <r>
      <rPr>
        <sz val="10"/>
        <color theme="1"/>
        <rFont val="Calibri"/>
        <family val="2"/>
        <scheme val="minor"/>
      </rPr>
      <t xml:space="preserve"> W</t>
    </r>
  </si>
  <si>
    <t>BND-FASC-030</t>
  </si>
  <si>
    <t>3m Fascia Board: Full Colour digital Print</t>
  </si>
  <si>
    <r>
      <t xml:space="preserve">313mm H x </t>
    </r>
    <r>
      <rPr>
        <b/>
        <sz val="10"/>
        <color theme="1"/>
        <rFont val="Calibri"/>
        <family val="2"/>
        <scheme val="minor"/>
      </rPr>
      <t>2943mm</t>
    </r>
    <r>
      <rPr>
        <sz val="10"/>
        <color theme="1"/>
        <rFont val="Calibri"/>
        <family val="2"/>
        <scheme val="minor"/>
      </rPr>
      <t xml:space="preserve"> W</t>
    </r>
  </si>
  <si>
    <t>BND-FASC-040</t>
  </si>
  <si>
    <t>4m Fascia Board: Full Colour digital Print</t>
  </si>
  <si>
    <r>
      <t xml:space="preserve">313mm H x </t>
    </r>
    <r>
      <rPr>
        <b/>
        <sz val="10"/>
        <color theme="1"/>
        <rFont val="Calibri"/>
        <family val="2"/>
        <scheme val="minor"/>
      </rPr>
      <t>3933mm</t>
    </r>
    <r>
      <rPr>
        <sz val="10"/>
        <color theme="1"/>
        <rFont val="Calibri"/>
        <family val="2"/>
        <scheme val="minor"/>
      </rPr>
      <t xml:space="preserve"> W</t>
    </r>
  </si>
  <si>
    <t>BND-FASC-050</t>
  </si>
  <si>
    <t>5m Fascia Board: Full Colour digital Print</t>
  </si>
  <si>
    <r>
      <t xml:space="preserve">313mm H x </t>
    </r>
    <r>
      <rPr>
        <b/>
        <sz val="10"/>
        <color theme="1"/>
        <rFont val="Calibri"/>
        <family val="2"/>
        <scheme val="minor"/>
      </rPr>
      <t>4923mm</t>
    </r>
    <r>
      <rPr>
        <sz val="10"/>
        <color theme="1"/>
        <rFont val="Calibri"/>
        <family val="2"/>
        <scheme val="minor"/>
      </rPr>
      <t xml:space="preserve"> W</t>
    </r>
  </si>
  <si>
    <t>Order Total</t>
  </si>
  <si>
    <t>Total</t>
  </si>
  <si>
    <t>CARPET COLOUR CHOICE</t>
  </si>
  <si>
    <t>COLOUR</t>
  </si>
  <si>
    <t>QTY (m²)</t>
  </si>
  <si>
    <t xml:space="preserve">CHARCOAL </t>
  </si>
  <si>
    <t>GREY</t>
  </si>
  <si>
    <t>BLUE</t>
  </si>
  <si>
    <t>RAFFIA</t>
  </si>
  <si>
    <t>GREEN</t>
  </si>
  <si>
    <t xml:space="preserve">EVENT LOGO     </t>
  </si>
  <si>
    <t>FORM 2</t>
  </si>
  <si>
    <t>EXHIBITOR RESTRICTIONS</t>
  </si>
  <si>
    <t>ELEC-DB-032S</t>
  </si>
  <si>
    <t>ELEC-DB-032T</t>
  </si>
  <si>
    <t>ELEC-DB-063T</t>
  </si>
  <si>
    <t>ELEC-DB-125T</t>
  </si>
  <si>
    <t>ELEC-PP15</t>
  </si>
  <si>
    <t xml:space="preserve">15A Plug Point </t>
  </si>
  <si>
    <t>Shell Scheme Exhibitors Only</t>
  </si>
  <si>
    <t>ELEC-SL150-BK</t>
  </si>
  <si>
    <t xml:space="preserve">150W Black Spotlight </t>
  </si>
  <si>
    <t>ELEC-LASL</t>
  </si>
  <si>
    <t xml:space="preserve">LED Long Arm Spotlight </t>
  </si>
  <si>
    <t>ELEC-TLF-1200</t>
  </si>
  <si>
    <t>1,2m LED Fluorescent</t>
  </si>
  <si>
    <t>ELEC-FL010</t>
  </si>
  <si>
    <t xml:space="preserve">10W LED Floodlight </t>
  </si>
  <si>
    <t>ELEC-FL020</t>
  </si>
  <si>
    <t xml:space="preserve">20W LED Floodlight </t>
  </si>
  <si>
    <t>ELEC-FL030</t>
  </si>
  <si>
    <t xml:space="preserve">30W LED Floodlight </t>
  </si>
  <si>
    <t>ELEC-CON-032T</t>
  </si>
  <si>
    <t>32A Three Phase Supply Only</t>
  </si>
  <si>
    <t>ELEC-CON-063T</t>
  </si>
  <si>
    <t>63A Three Phase Supply Only</t>
  </si>
  <si>
    <t xml:space="preserve">ELEC-CON-125T	</t>
  </si>
  <si>
    <t>125A  Three Phase Supply Only</t>
  </si>
  <si>
    <t>ELEC-COC-STD</t>
  </si>
  <si>
    <t xml:space="preserve">Electrical Certificate of Compliance (COC): Stand </t>
  </si>
  <si>
    <t>ELEC-MP</t>
  </si>
  <si>
    <t>Multiplug</t>
  </si>
  <si>
    <t>ELEC-API</t>
  </si>
  <si>
    <t xml:space="preserve">International Travel Adaptor </t>
  </si>
  <si>
    <t>Important Notes:</t>
  </si>
  <si>
    <r>
      <t xml:space="preserve">1.   Please </t>
    </r>
    <r>
      <rPr>
        <b/>
        <sz val="11"/>
        <color theme="1"/>
        <rFont val="Calibri"/>
        <family val="2"/>
        <scheme val="minor"/>
      </rPr>
      <t>provide an electrical fitting plan</t>
    </r>
    <r>
      <rPr>
        <sz val="11"/>
        <color theme="1"/>
        <rFont val="Calibri"/>
        <family val="2"/>
        <scheme val="minor"/>
      </rPr>
      <t xml:space="preserve">, showing the position of the electrical items ordered above. </t>
    </r>
  </si>
  <si>
    <r>
      <t xml:space="preserve">3.   All items listed above are on </t>
    </r>
    <r>
      <rPr>
        <b/>
        <sz val="11"/>
        <color theme="1"/>
        <rFont val="Calibri"/>
        <family val="2"/>
        <scheme val="minor"/>
      </rPr>
      <t>hire only</t>
    </r>
    <r>
      <rPr>
        <sz val="11"/>
        <color theme="1"/>
        <rFont val="Calibri"/>
        <family val="2"/>
        <scheme val="minor"/>
      </rPr>
      <t>.</t>
    </r>
  </si>
  <si>
    <t xml:space="preserve">*** PLEASE NOTE *** </t>
  </si>
  <si>
    <t>FORM 3</t>
  </si>
  <si>
    <t>COUNTERS / CUPBOARDS</t>
  </si>
  <si>
    <t>STD-CNTC-NL</t>
  </si>
  <si>
    <t>980 (h) x 1400 (w)</t>
  </si>
  <si>
    <t>STD-CNTC-EXT</t>
  </si>
  <si>
    <t>STD-CNTS-NL</t>
  </si>
  <si>
    <t>980 (h) x 1030 (w) x 535 (d)</t>
  </si>
  <si>
    <t>STD-CNTSD-NF</t>
  </si>
  <si>
    <t>Counter - Step-Down, no fascia board (Octanorm)</t>
  </si>
  <si>
    <t>1200 (h) x 1030 (w) x 825 (d)</t>
  </si>
  <si>
    <t>STD-CUPC-LK</t>
  </si>
  <si>
    <t>STD-CUPS-LK</t>
  </si>
  <si>
    <r>
      <t xml:space="preserve">Cupboard - Straight, </t>
    </r>
    <r>
      <rPr>
        <i/>
        <sz val="10"/>
        <color theme="1"/>
        <rFont val="Calibri"/>
        <family val="2"/>
        <scheme val="minor"/>
      </rPr>
      <t>lockable</t>
    </r>
    <r>
      <rPr>
        <sz val="10"/>
        <color theme="1"/>
        <rFont val="Calibri"/>
        <family val="2"/>
        <scheme val="minor"/>
      </rPr>
      <t xml:space="preserve"> (Octanorm)</t>
    </r>
  </si>
  <si>
    <t>WALLING / PANELS / PEGBOARDS</t>
  </si>
  <si>
    <t>STD-WALL-OCT</t>
  </si>
  <si>
    <r>
      <t>Walling, per r.m: Octanorm -</t>
    </r>
    <r>
      <rPr>
        <i/>
        <sz val="10"/>
        <color theme="1"/>
        <rFont val="Calibri"/>
        <family val="2"/>
        <scheme val="minor"/>
      </rPr>
      <t xml:space="preserve"> Standard White Panel</t>
    </r>
  </si>
  <si>
    <t>STD-WALL-MEL</t>
  </si>
  <si>
    <t>STD-DRS-LK</t>
  </si>
  <si>
    <t>Door - Single, lockable (Octanorm)</t>
  </si>
  <si>
    <t>2480 (h) x 950 (w)</t>
  </si>
  <si>
    <t>STD-PEG-FULL-WT</t>
  </si>
  <si>
    <r>
      <t xml:space="preserve">Pegboard (full panel) - 3mm (incl. 10 x pegs) - </t>
    </r>
    <r>
      <rPr>
        <i/>
        <sz val="10"/>
        <color theme="1"/>
        <rFont val="Calibri"/>
        <family val="2"/>
        <scheme val="minor"/>
      </rPr>
      <t>White</t>
    </r>
  </si>
  <si>
    <t>STD-PEG-ADD</t>
  </si>
  <si>
    <t>Pegs - Additional</t>
  </si>
  <si>
    <t>Each</t>
  </si>
  <si>
    <t>SHELVES</t>
  </si>
  <si>
    <t>STD-SHLF-FLAT</t>
  </si>
  <si>
    <t>Shelf - Flat</t>
  </si>
  <si>
    <t>990 (w) x 300 (d)</t>
  </si>
  <si>
    <t>STD-SHLF-STAN-SHT</t>
  </si>
  <si>
    <r>
      <t xml:space="preserve">Shelves - Standing, Short (Octanorm) </t>
    </r>
    <r>
      <rPr>
        <sz val="9"/>
        <color theme="1"/>
        <rFont val="Calibri"/>
        <family val="2"/>
        <scheme val="minor"/>
      </rPr>
      <t>(3 Tier - 415mm shelf gap)</t>
    </r>
  </si>
  <si>
    <t>STD-SHLF-STAN-TLL</t>
  </si>
  <si>
    <r>
      <t xml:space="preserve">Shelves - Standing, Tall (Octanorm) </t>
    </r>
    <r>
      <rPr>
        <sz val="9"/>
        <color theme="1"/>
        <rFont val="Calibri"/>
        <family val="2"/>
        <scheme val="minor"/>
      </rPr>
      <t>(4 Tier - 593mm shelf gap)</t>
    </r>
  </si>
  <si>
    <t>SHOWCASES</t>
  </si>
  <si>
    <t>STD-SCC-GTD</t>
  </si>
  <si>
    <r>
      <t xml:space="preserve">Glass-top Display Counter (Newline) - </t>
    </r>
    <r>
      <rPr>
        <i/>
        <sz val="10"/>
        <color theme="1"/>
        <rFont val="Calibri"/>
        <family val="2"/>
        <scheme val="minor"/>
      </rPr>
      <t xml:space="preserve"> White </t>
    </r>
  </si>
  <si>
    <t>STD-SCD-TLL-NEW</t>
  </si>
  <si>
    <t>Tall Display Showcase, with lighting (Octanorm)</t>
  </si>
  <si>
    <t>FORM 4</t>
  </si>
  <si>
    <t>BRANDING</t>
  </si>
  <si>
    <t>IMPORTANT NOTES:</t>
  </si>
  <si>
    <t>1. Our Vinyl Branding is printed onto vinyl and applied to our Shell Scheme panels.</t>
  </si>
  <si>
    <t>3. Only the panels are branded, not the frame. The aluminium frame into which the branded panels fit will be visible.</t>
  </si>
  <si>
    <t>5. See Branding Images Tab for references.</t>
  </si>
  <si>
    <t>BND-PAN-FULL</t>
  </si>
  <si>
    <t>2393mm H x 963mm W</t>
  </si>
  <si>
    <t>BND-PAN-CCNT</t>
  </si>
  <si>
    <t xml:space="preserve">893mm H x 1530mm W  </t>
  </si>
  <si>
    <t>BND-PAN-CCC</t>
  </si>
  <si>
    <t xml:space="preserve">893mm H x 963mm W      </t>
  </si>
  <si>
    <t>BND-PAN-SCC</t>
  </si>
  <si>
    <t xml:space="preserve">573mm H x 963mm W </t>
  </si>
  <si>
    <t>BND-PAN-CCUP</t>
  </si>
  <si>
    <t xml:space="preserve">893mm H x 1074mm W  </t>
  </si>
  <si>
    <t>BND-PAN-SIDE</t>
  </si>
  <si>
    <t>893mm H x 468mm W</t>
  </si>
  <si>
    <r>
      <t xml:space="preserve">FABRIC BANNER BRANDING </t>
    </r>
    <r>
      <rPr>
        <sz val="12"/>
        <color theme="0"/>
        <rFont val="Calibri (Body)"/>
      </rPr>
      <t xml:space="preserve">(Available to </t>
    </r>
    <r>
      <rPr>
        <b/>
        <sz val="12"/>
        <color theme="0"/>
        <rFont val="Calibri (Body)"/>
      </rPr>
      <t>Shell Scheme Exhibitors ONLY)</t>
    </r>
  </si>
  <si>
    <t>1. Your supplied artowrk is sublimated onto fabric and edged with plastic chonking which is fitted into the shell scheme structure using a plastic extrusion.</t>
  </si>
  <si>
    <t>2. The fabric banner/s cover all octanorm upright poles, panels and beams leaving a seamless look.</t>
  </si>
  <si>
    <t>3. Plastic extrusions used to fit the banners to the shell scheme structure are supplied on a hire basis and remain the property of Expo Solutions.</t>
  </si>
  <si>
    <t>4. Clients are permitted to keep the fabric banners and are required to remove such at the end of each show.</t>
  </si>
  <si>
    <t>5. For a nominal installation fee, the banners can be used again at future shows, provided Expo Solutions is the appointed stand builder as the banners are sized specifically to fit into our system.  We cannot assist with installation of banners to systems supplied by other companies.</t>
  </si>
  <si>
    <t>6. We do not offer storage facilities for banners and will discard all banners if left behind by exhibitors at breakdown.</t>
  </si>
  <si>
    <t>7. See Branding Images Tab for references.</t>
  </si>
  <si>
    <t>BND-FAB-010</t>
  </si>
  <si>
    <t>1m Fabric Banner</t>
  </si>
  <si>
    <t xml:space="preserve">2465mm H x 940mm W </t>
  </si>
  <si>
    <t>BND-FAB-020</t>
  </si>
  <si>
    <t>2m Fabric Banner</t>
  </si>
  <si>
    <t xml:space="preserve">2465mm H x 1930mm W </t>
  </si>
  <si>
    <t>BND-FAB-030</t>
  </si>
  <si>
    <t>3m Fabric Banner</t>
  </si>
  <si>
    <t xml:space="preserve">2465mm H x 2920mm W </t>
  </si>
  <si>
    <t>BND-FAB-040</t>
  </si>
  <si>
    <t>4m Fabric Banner</t>
  </si>
  <si>
    <t xml:space="preserve">2465mm H x 3910mm W </t>
  </si>
  <si>
    <t>BND-FAB-050</t>
  </si>
  <si>
    <t>5m Fabric Banner</t>
  </si>
  <si>
    <t xml:space="preserve">2465mm H x 4900mm W </t>
  </si>
  <si>
    <t>BND-FAB-060</t>
  </si>
  <si>
    <t>6m Fabric Banner</t>
  </si>
  <si>
    <t xml:space="preserve">2465mm H x 5890mm W </t>
  </si>
  <si>
    <t>BND-FAB-INSTALL</t>
  </si>
  <si>
    <r>
      <t xml:space="preserve">REFER TO THE </t>
    </r>
    <r>
      <rPr>
        <b/>
        <sz val="11"/>
        <color theme="1"/>
        <rFont val="Calibri"/>
        <family val="2"/>
        <scheme val="minor"/>
      </rPr>
      <t>GRAPHIC SPECIFICATIONS TAB</t>
    </r>
    <r>
      <rPr>
        <sz val="11"/>
        <color theme="1"/>
        <rFont val="Calibri"/>
        <family val="2"/>
        <scheme val="minor"/>
      </rPr>
      <t xml:space="preserve"> WHEN PREPARING YOUR ARTWORK
Artwork dimensions have been provided above however should you need clarity please contact Expo Solutions 
</t>
    </r>
    <r>
      <rPr>
        <b/>
        <sz val="11"/>
        <color theme="1"/>
        <rFont val="Calibri"/>
        <family val="2"/>
        <scheme val="minor"/>
      </rPr>
      <t>PLEASE NOTE</t>
    </r>
    <r>
      <rPr>
        <sz val="11"/>
        <color theme="1"/>
        <rFont val="Calibri"/>
        <family val="2"/>
        <scheme val="minor"/>
      </rPr>
      <t>: All branded panels remain the property of Expo Solutions and will be stripped after the event to be placed back into our production line.</t>
    </r>
  </si>
  <si>
    <t>FORM 5</t>
  </si>
  <si>
    <r>
      <t xml:space="preserve">INSTANT PACKAGES </t>
    </r>
    <r>
      <rPr>
        <sz val="10"/>
        <color theme="0"/>
        <rFont val="Calibri (Body)"/>
      </rPr>
      <t xml:space="preserve">(Upgrades of your </t>
    </r>
    <r>
      <rPr>
        <b/>
        <sz val="10"/>
        <color theme="0"/>
        <rFont val="Calibri (Body)"/>
      </rPr>
      <t>EXISTING shell scheme</t>
    </r>
    <r>
      <rPr>
        <sz val="10"/>
        <color theme="0"/>
        <rFont val="Calibri (Body)"/>
      </rPr>
      <t xml:space="preserve"> stand)</t>
    </r>
  </si>
  <si>
    <t>All hired items must be treated with care, and are payable prior to delivery.  All items are subject to availablity.
Damaged items will be charged for at replacement value.  All items hired are the responsibility of the exhibitor, until collected by the appointed contractor.</t>
  </si>
  <si>
    <r>
      <t xml:space="preserve">* This option is only available to exhibitors who have </t>
    </r>
    <r>
      <rPr>
        <b/>
        <sz val="10"/>
        <color rgb="FF042682"/>
        <rFont val="Calibri"/>
        <family val="2"/>
        <scheme val="minor"/>
      </rPr>
      <t>already secured a Shell Scheme Stand</t>
    </r>
    <r>
      <rPr>
        <sz val="10"/>
        <color rgb="FF042682"/>
        <rFont val="Calibri"/>
        <family val="2"/>
        <scheme val="minor"/>
      </rPr>
      <t xml:space="preserve"> and would like to </t>
    </r>
    <r>
      <rPr>
        <b/>
        <sz val="10"/>
        <color rgb="FF042682"/>
        <rFont val="Calibri"/>
        <family val="2"/>
        <scheme val="minor"/>
      </rPr>
      <t>upgrade it</t>
    </r>
    <r>
      <rPr>
        <sz val="10"/>
        <color rgb="FF042682"/>
        <rFont val="Calibri"/>
        <family val="2"/>
        <scheme val="minor"/>
      </rPr>
      <t>*</t>
    </r>
  </si>
  <si>
    <t>PACKAGE 1</t>
  </si>
  <si>
    <t>← Select your stand orientation</t>
  </si>
  <si>
    <t>Full fabric banners on all walls</t>
  </si>
  <si>
    <t xml:space="preserve">STAND SIZE </t>
  </si>
  <si>
    <t xml:space="preserve">Printed fascia/s </t>
  </si>
  <si>
    <t xml:space="preserve">1x Lockable cupboard with graphic </t>
  </si>
  <si>
    <t>Please select ( x ) your package style:</t>
  </si>
  <si>
    <t xml:space="preserve">Cocktail Style Furniture (High) </t>
  </si>
  <si>
    <t xml:space="preserve">Café Style Furniture (Low) </t>
  </si>
  <si>
    <t>PACKAGE 2</t>
  </si>
  <si>
    <t>15% VAT</t>
  </si>
  <si>
    <t>FORM 6</t>
  </si>
  <si>
    <t>FURNITURE</t>
  </si>
  <si>
    <t>All hired items must be treated with care, and are payable prior to delivery.  All items are subject to availability.
Damaged items will be charged for at replacement value.  All items hired are the responsibility of the exhibitor, until collected by the appointed contractor.</t>
  </si>
  <si>
    <t>COLOUR CHOICE</t>
  </si>
  <si>
    <t>BAR STOOLS</t>
  </si>
  <si>
    <t>Black / White</t>
  </si>
  <si>
    <t>Liepzig Bar Stool</t>
  </si>
  <si>
    <t>Bikini Bar Stool</t>
  </si>
  <si>
    <t>New Orleans Bar Stool</t>
  </si>
  <si>
    <t>Black / Charcoal / Clear</t>
  </si>
  <si>
    <t>Xavier Bar Stool</t>
  </si>
  <si>
    <t>Black / Gunmetal &amp; Wood Top / White &amp; Wood Top / White</t>
  </si>
  <si>
    <t>Loft Bar Stool</t>
  </si>
  <si>
    <t>Industrial Bar Stool</t>
  </si>
  <si>
    <t>Diva Bar Stool</t>
  </si>
  <si>
    <t>Victorian Bar Stool</t>
  </si>
  <si>
    <t>Clear / Black</t>
  </si>
  <si>
    <t>COCKTAIL TABLES</t>
  </si>
  <si>
    <t>CUTCK01</t>
  </si>
  <si>
    <t>Glass Top Cocktail Table</t>
  </si>
  <si>
    <t>CUTCK02 / 03</t>
  </si>
  <si>
    <t>Geometric Cocktail Table</t>
  </si>
  <si>
    <t>CUTCK04 / 05 / 06 / 07</t>
  </si>
  <si>
    <t>Round Cocktail Table</t>
  </si>
  <si>
    <t>Black Top / Natural Wood Top / White Top / Aluminum Top</t>
  </si>
  <si>
    <t>CUTCK08</t>
  </si>
  <si>
    <t>Skinny Plinth Cocktail Table</t>
  </si>
  <si>
    <t>White</t>
  </si>
  <si>
    <t>CUTCK09</t>
  </si>
  <si>
    <t>Square Top Plinth Cocktail Table</t>
  </si>
  <si>
    <t>White Steel Conversation Table</t>
  </si>
  <si>
    <t>White Top / Natural Top</t>
  </si>
  <si>
    <t>White Steel Cocktail Table</t>
  </si>
  <si>
    <t>Black Steel Conversation Table</t>
  </si>
  <si>
    <t>Black Top / Natural Top</t>
  </si>
  <si>
    <t>CUTCK16 /17</t>
  </si>
  <si>
    <t>Black Steel Cocktail Table</t>
  </si>
  <si>
    <t>COCKTAIL PACKAGES</t>
  </si>
  <si>
    <t>CUTPK05</t>
  </si>
  <si>
    <t>Cocktail Package 1</t>
  </si>
  <si>
    <t>2 x Liepzig Bar Stools, 1 x Glass Cocktail Table, 
1 x Waste Bin</t>
  </si>
  <si>
    <t>CUTPK04</t>
  </si>
  <si>
    <t>Cocktail Package 2</t>
  </si>
  <si>
    <t>2 x Liepzig Bar Stools, 1 x Glass Cocktail Table, 
1 x Brochure Stand Wooden, 1 x Waste Bin</t>
  </si>
  <si>
    <t>CUTPK06</t>
  </si>
  <si>
    <t>Cocktail Package 3</t>
  </si>
  <si>
    <t>4 x Liepzig Bar Stools, 2 x Glass Cocktail Tables, 
1 x Brochure Stand Wooden, 1 x Waste Bin</t>
  </si>
  <si>
    <t>CAFÉ CHAIRS</t>
  </si>
  <si>
    <t>Victorian Chair</t>
  </si>
  <si>
    <t>Black / Clear</t>
  </si>
  <si>
    <t>CUTCC03</t>
  </si>
  <si>
    <t>Walnut Crossback Chair</t>
  </si>
  <si>
    <t>CUTCC04</t>
  </si>
  <si>
    <t>Libby Chair</t>
  </si>
  <si>
    <t>CUTCC05</t>
  </si>
  <si>
    <t>The Woodrow Chair</t>
  </si>
  <si>
    <t>Camilla Chair</t>
  </si>
  <si>
    <t>Varsity Chair</t>
  </si>
  <si>
    <t>Emu Chair</t>
  </si>
  <si>
    <t>Dark Blue / Duck Egg Blue / Gold / Matt Black / Red</t>
  </si>
  <si>
    <t>CUTCC15</t>
  </si>
  <si>
    <t>Albatross Chair</t>
  </si>
  <si>
    <t>Xavier Chair</t>
  </si>
  <si>
    <t xml:space="preserve">Charcoal / Red / White &amp; Wood Top </t>
  </si>
  <si>
    <t>Spaghetti Chair</t>
  </si>
  <si>
    <t>Black / Blue / Green</t>
  </si>
  <si>
    <t>Scandinavian Chair</t>
  </si>
  <si>
    <t>White / Black / Blue / Grey / Red / Yellow</t>
  </si>
  <si>
    <t>CUTCC28</t>
  </si>
  <si>
    <t>Cole Chair</t>
  </si>
  <si>
    <t>Grey</t>
  </si>
  <si>
    <t>CUTCC30</t>
  </si>
  <si>
    <t>Wicker Chair</t>
  </si>
  <si>
    <t>CAFE TABLES</t>
  </si>
  <si>
    <t xml:space="preserve">Round Café Table  </t>
  </si>
  <si>
    <t>Black / White / Natural Wood</t>
  </si>
  <si>
    <t>CUTCF04</t>
  </si>
  <si>
    <t>Glass Café Table</t>
  </si>
  <si>
    <t xml:space="preserve">Glass </t>
  </si>
  <si>
    <t>CUTCF05</t>
  </si>
  <si>
    <t>Square Bistro Café Table</t>
  </si>
  <si>
    <t>CUTCF06</t>
  </si>
  <si>
    <t>Rectangle Bistro Café Table</t>
  </si>
  <si>
    <t>CUTCF07</t>
  </si>
  <si>
    <t>Saint Café Table</t>
  </si>
  <si>
    <t>Geometric Café Table</t>
  </si>
  <si>
    <t>Hairpin Café Table</t>
  </si>
  <si>
    <t>Natural</t>
  </si>
  <si>
    <t>Square Top Plinth Café Table</t>
  </si>
  <si>
    <t>CUTCF12</t>
  </si>
  <si>
    <t>Plinth Table</t>
  </si>
  <si>
    <t>CUTCF13</t>
  </si>
  <si>
    <t>Oak Dining Table</t>
  </si>
  <si>
    <t>CUTCF14</t>
  </si>
  <si>
    <t>Farmhouse Table</t>
  </si>
  <si>
    <t>CUTCF15</t>
  </si>
  <si>
    <t>Hairpin Dining Table</t>
  </si>
  <si>
    <t>CAFÉ PACKAGES</t>
  </si>
  <si>
    <t>CUTPK02</t>
  </si>
  <si>
    <t>Café Package 1</t>
  </si>
  <si>
    <t>2 x White Libby Chairs, 1x Glass Café Table,  1x Waste Bin</t>
  </si>
  <si>
    <t>CUTPK01</t>
  </si>
  <si>
    <t>Café Package 2</t>
  </si>
  <si>
    <t>2x White Libby Chairs, 1x Glass Café Table, 1x Brochure stand Wooden, 1x Waste Bin</t>
  </si>
  <si>
    <t>CUTPK03</t>
  </si>
  <si>
    <t>Café Package 3</t>
  </si>
  <si>
    <r>
      <t>4 x White Libby Chairs, 1x Glass Caf</t>
    </r>
    <r>
      <rPr>
        <sz val="10"/>
        <color rgb="FF000000"/>
        <rFont val="Calibri"/>
        <family val="2"/>
      </rPr>
      <t xml:space="preserve">é </t>
    </r>
    <r>
      <rPr>
        <sz val="10"/>
        <color rgb="FF000000"/>
        <rFont val="Calibri"/>
        <family val="2"/>
        <scheme val="minor"/>
      </rPr>
      <t>Table, 1x Brochure Stand Wooden, 1x Waste Bin</t>
    </r>
  </si>
  <si>
    <t>STANDARD LOUNGE FURNITURE</t>
  </si>
  <si>
    <t>Fiona Double Couch</t>
  </si>
  <si>
    <t xml:space="preserve">White / Black  </t>
  </si>
  <si>
    <t>Fiona Single Couch</t>
  </si>
  <si>
    <t>Tub Chair</t>
  </si>
  <si>
    <t>Double Ottoman</t>
  </si>
  <si>
    <t>Single Ottoman</t>
  </si>
  <si>
    <t>PREMIUM LOUNGE FURNITURE</t>
  </si>
  <si>
    <t>Coco Triple Couch</t>
  </si>
  <si>
    <t>Coco Single Couch</t>
  </si>
  <si>
    <t>Dark Grey / Light Grey / Stone / Medium Blue / Teal</t>
  </si>
  <si>
    <t>New York Triple Couch</t>
  </si>
  <si>
    <t>Biscuit / Burgundy / Charcoal / White</t>
  </si>
  <si>
    <t>New York Single Couch</t>
  </si>
  <si>
    <t>Black / Grey</t>
  </si>
  <si>
    <t>CUTPL22</t>
  </si>
  <si>
    <t>Square Day Bed</t>
  </si>
  <si>
    <t>Black / Camel / Cloudy / Oyster</t>
  </si>
  <si>
    <t>COFFEE TABLES</t>
  </si>
  <si>
    <t>Wire Coffee Table</t>
  </si>
  <si>
    <t>Open Coffee Table</t>
  </si>
  <si>
    <t>Steel Square Coffee Table</t>
  </si>
  <si>
    <t>Black with Natural Top / White with Natural Top</t>
  </si>
  <si>
    <t>Scandinavian Coffee Table</t>
  </si>
  <si>
    <t>White / Natural Wood</t>
  </si>
  <si>
    <t>CUTCS09</t>
  </si>
  <si>
    <t>Studio Coffee Table</t>
  </si>
  <si>
    <t>CUTCS10</t>
  </si>
  <si>
    <t>Satellite Coffee Table</t>
  </si>
  <si>
    <t>Natural Wood</t>
  </si>
  <si>
    <t>CUTCS11</t>
  </si>
  <si>
    <t>Modern Coffee Table</t>
  </si>
  <si>
    <t>SIDE TABLES</t>
  </si>
  <si>
    <t>Steel Square Side Table</t>
  </si>
  <si>
    <t>Studio Side Table</t>
  </si>
  <si>
    <t>Wire Side Table</t>
  </si>
  <si>
    <t>Black / White / Dark Blue / Pea Green</t>
  </si>
  <si>
    <t>MISCELLANEOUS</t>
  </si>
  <si>
    <t>Plinth Tall</t>
  </si>
  <si>
    <t>White / Black</t>
  </si>
  <si>
    <t>Plinth Short</t>
  </si>
  <si>
    <t>Easel</t>
  </si>
  <si>
    <t>Black / Mahogany / Natural Wood / White</t>
  </si>
  <si>
    <t>CUTMS09</t>
  </si>
  <si>
    <t>Standing Mirror</t>
  </si>
  <si>
    <t>Stanchion Pole</t>
  </si>
  <si>
    <t>Chrome / Gold</t>
  </si>
  <si>
    <t>Stanchion Rope</t>
  </si>
  <si>
    <t>Black / Blue / Red</t>
  </si>
  <si>
    <t>CUTMS15</t>
  </si>
  <si>
    <t>Bar Fridge</t>
  </si>
  <si>
    <t xml:space="preserve">Brochure Stand </t>
  </si>
  <si>
    <t>CUTMS18</t>
  </si>
  <si>
    <t>1,8m Trestle Table</t>
  </si>
  <si>
    <t>CUTMS19</t>
  </si>
  <si>
    <t>Waste Bin (small)</t>
  </si>
  <si>
    <t>Black Mesh</t>
  </si>
  <si>
    <r>
      <t xml:space="preserve">AV &amp; IT  </t>
    </r>
    <r>
      <rPr>
        <b/>
        <sz val="11"/>
        <color theme="0"/>
        <rFont val="Calibri (Body)"/>
      </rPr>
      <t xml:space="preserve">* Please complete </t>
    </r>
    <r>
      <rPr>
        <b/>
        <sz val="11"/>
        <color rgb="FFFFFF00"/>
        <rFont val="Calibri (Body)"/>
      </rPr>
      <t xml:space="preserve">Section A &amp; B &amp; C </t>
    </r>
    <r>
      <rPr>
        <b/>
        <sz val="11"/>
        <color theme="0"/>
        <rFont val="Calibri (Body)"/>
      </rPr>
      <t>to ensure your screen is installed correctly *</t>
    </r>
  </si>
  <si>
    <t>SECTION A: PRODUCT SELECTION</t>
  </si>
  <si>
    <t>DAYS</t>
  </si>
  <si>
    <t>RATE/DAY</t>
  </si>
  <si>
    <t>AVI-SCR-043</t>
  </si>
  <si>
    <t xml:space="preserve">43" LCD Full HD Screen </t>
  </si>
  <si>
    <t>AVI-SCR-055</t>
  </si>
  <si>
    <t>55" LCD Full HD Screen</t>
  </si>
  <si>
    <t>AVI-SCR-065</t>
  </si>
  <si>
    <t>65" LCD Full HD Screen</t>
  </si>
  <si>
    <t>AVI-SCR-075</t>
  </si>
  <si>
    <t>75" LCD Full HD Screen</t>
  </si>
  <si>
    <t>AVI-SCR-040T</t>
  </si>
  <si>
    <t>40" LCD Touch Screen</t>
  </si>
  <si>
    <t>BUN-AVI-40TSL</t>
  </si>
  <si>
    <t>40" LCD Touch Screen with Laptop Bundle</t>
  </si>
  <si>
    <r>
      <t>15Amp Plug Point (</t>
    </r>
    <r>
      <rPr>
        <b/>
        <sz val="10"/>
        <color rgb="FFFF0000"/>
        <rFont val="Calibri"/>
        <family val="2"/>
        <scheme val="minor"/>
      </rPr>
      <t>Order 1x15A plug PER screen ordered</t>
    </r>
    <r>
      <rPr>
        <sz val="10"/>
        <rFont val="Calibri"/>
        <family val="2"/>
        <scheme val="minor"/>
      </rPr>
      <t>)</t>
    </r>
  </si>
  <si>
    <r>
      <t>Walling, per r.m: Melamine 16mm white (</t>
    </r>
    <r>
      <rPr>
        <b/>
        <sz val="10"/>
        <color rgb="FFFF0000"/>
        <rFont val="Calibri"/>
        <family val="2"/>
        <scheme val="minor"/>
      </rPr>
      <t>Additional for Wall-Mount</t>
    </r>
    <r>
      <rPr>
        <sz val="10"/>
        <color theme="1"/>
        <rFont val="Calibri"/>
        <family val="2"/>
        <scheme val="minor"/>
      </rPr>
      <t>)</t>
    </r>
  </si>
  <si>
    <t>AVI-LAP</t>
  </si>
  <si>
    <t>Laptop</t>
  </si>
  <si>
    <t>AVI-PAS-SPK02</t>
  </si>
  <si>
    <t>2 Speaker PA System with Mic &amp; Mixer (50 pax)</t>
  </si>
  <si>
    <t>AVI-PAS-SPK04</t>
  </si>
  <si>
    <t>4 Speaker PA System with Mic &amp; Mixer (200 pax)</t>
  </si>
  <si>
    <t>AVI-PAS-SP06</t>
  </si>
  <si>
    <t>6 Speakers, 2 Subs, PA System with Mic &amp; Mixer 
(500 pax)</t>
  </si>
  <si>
    <t>AVI-SERV-USB</t>
  </si>
  <si>
    <t>Onsite assistance - transferring/converting files to USB (per video)</t>
  </si>
  <si>
    <r>
      <t xml:space="preserve">SECTION B: CONTENT DISPLAY </t>
    </r>
    <r>
      <rPr>
        <sz val="9"/>
        <color theme="0"/>
        <rFont val="Calibri"/>
        <family val="2"/>
        <scheme val="minor"/>
      </rPr>
      <t>(Please mark an "X" in the Grey box to illustrate your requirement)</t>
    </r>
  </si>
  <si>
    <t>AVAILABLE SOURCES</t>
  </si>
  <si>
    <t>X</t>
  </si>
  <si>
    <t>SECTION C: INSTALLATION</t>
  </si>
  <si>
    <t>UPRIGHT STAND</t>
  </si>
  <si>
    <t>INSERT YOUR PLACMENT INSTRUCTIONS HERE</t>
  </si>
  <si>
    <r>
      <rPr>
        <b/>
        <sz val="10"/>
        <color theme="1"/>
        <rFont val="Calibri"/>
        <family val="2"/>
        <scheme val="minor"/>
      </rPr>
      <t>HDMI</t>
    </r>
    <r>
      <rPr>
        <sz val="10"/>
        <color theme="1"/>
        <rFont val="Calibri"/>
        <family val="2"/>
        <scheme val="minor"/>
      </rPr>
      <t xml:space="preserve"> (You will be supplying your own Laptop or have ordered a Laptop above) </t>
    </r>
    <r>
      <rPr>
        <sz val="9"/>
        <color theme="1"/>
        <rFont val="Calibri (Body)"/>
      </rPr>
      <t>All formats are acceptable for both Video and Pictures</t>
    </r>
  </si>
  <si>
    <r>
      <rPr>
        <b/>
        <sz val="16"/>
        <color rgb="FFFF0000"/>
        <rFont val="Calibri (Body)"/>
      </rPr>
      <t xml:space="preserve">ARTWORK DEADLINE:  </t>
    </r>
    <r>
      <rPr>
        <b/>
        <u/>
        <sz val="16"/>
        <color rgb="FFFF0000"/>
        <rFont val="Calibri (Body)"/>
      </rPr>
      <t>00 / 00 / 2025</t>
    </r>
    <r>
      <rPr>
        <b/>
        <sz val="10"/>
        <color rgb="FFFF0000"/>
        <rFont val="Calibri"/>
        <family val="2"/>
        <scheme val="minor"/>
      </rPr>
      <t xml:space="preserve">  (PRINT READY FILES ONLY) </t>
    </r>
    <r>
      <rPr>
        <i/>
        <sz val="10"/>
        <color theme="1"/>
        <rFont val="Calibri"/>
        <family val="2"/>
        <scheme val="minor"/>
      </rPr>
      <t xml:space="preserve">
Print ready artwork to be submitted by</t>
    </r>
    <r>
      <rPr>
        <b/>
        <i/>
        <sz val="10"/>
        <color rgb="FFFF0000"/>
        <rFont val="Calibri"/>
        <family val="2"/>
        <scheme val="minor"/>
      </rPr>
      <t xml:space="preserve"> no later than 14 working days</t>
    </r>
    <r>
      <rPr>
        <i/>
        <sz val="10"/>
        <color theme="1"/>
        <rFont val="Calibri"/>
        <family val="2"/>
        <scheme val="minor"/>
      </rPr>
      <t xml:space="preserve"> prior to build up.  
We do not have inhouse content design services - exhibitors must outsource content design and only send PRINT READY FILES. 
</t>
    </r>
    <r>
      <rPr>
        <b/>
        <i/>
        <sz val="10"/>
        <color theme="1"/>
        <rFont val="Calibri"/>
        <family val="2"/>
        <scheme val="minor"/>
      </rPr>
      <t>SUBMITTED FILES that require resizing or editing will be charged at R 595.00 per hour.</t>
    </r>
    <r>
      <rPr>
        <i/>
        <sz val="10"/>
        <color theme="1"/>
        <rFont val="Calibri"/>
        <family val="2"/>
        <scheme val="minor"/>
      </rPr>
      <t xml:space="preserve">
</t>
    </r>
    <r>
      <rPr>
        <sz val="10"/>
        <color theme="1"/>
        <rFont val="Calibri (Body)"/>
      </rPr>
      <t>All hired items must be treated with care, and are payable prior to delivery.  
Damaged items will be charged for at replacement value. All items hired are the responsibility of the exhibitor, until collected by the appointed contractor.</t>
    </r>
  </si>
  <si>
    <r>
      <rPr>
        <b/>
        <sz val="16"/>
        <color rgb="FFFF0000"/>
        <rFont val="Calibri (Body)"/>
      </rPr>
      <t xml:space="preserve">ARTWORK DEADLINE: </t>
    </r>
    <r>
      <rPr>
        <b/>
        <u/>
        <sz val="16"/>
        <color rgb="FFFF0000"/>
        <rFont val="Calibri (Body)"/>
      </rPr>
      <t>00 / 00 / 2025</t>
    </r>
    <r>
      <rPr>
        <b/>
        <sz val="10"/>
        <color rgb="FFFF0000"/>
        <rFont val="Calibri"/>
        <family val="2"/>
        <scheme val="minor"/>
      </rPr>
      <t xml:space="preserve">  (PRINT READY FILES ONLY) 
</t>
    </r>
    <r>
      <rPr>
        <sz val="10"/>
        <color theme="1"/>
        <rFont val="Calibri"/>
        <family val="2"/>
        <scheme val="minor"/>
      </rPr>
      <t>Print ready artwork to be submitted by</t>
    </r>
    <r>
      <rPr>
        <b/>
        <i/>
        <sz val="10"/>
        <color rgb="FFFF0000"/>
        <rFont val="Calibri"/>
        <family val="2"/>
        <scheme val="minor"/>
      </rPr>
      <t xml:space="preserve"> no later than 14 working days</t>
    </r>
    <r>
      <rPr>
        <sz val="10"/>
        <color theme="1"/>
        <rFont val="Calibri"/>
        <family val="2"/>
        <scheme val="minor"/>
      </rPr>
      <t xml:space="preserve"> prior to build up.  
We do not have inhouse content design services - exhibitors must outsource content design and only send PRINT READY FILES. 
</t>
    </r>
    <r>
      <rPr>
        <b/>
        <i/>
        <sz val="10"/>
        <color theme="1"/>
        <rFont val="Calibri"/>
        <family val="2"/>
        <scheme val="minor"/>
      </rPr>
      <t>SUBMITTED FILES that require resizing or editing will be charged at R 595.00 per hour.</t>
    </r>
    <r>
      <rPr>
        <sz val="10"/>
        <color theme="1"/>
        <rFont val="Calibri"/>
        <family val="2"/>
        <scheme val="minor"/>
      </rPr>
      <t xml:space="preserve">
All hired items must be treated with care, and are payable prior to delivery.  
Damaged items will be charged for at replacement value. All items hired are the responsibility of the exhibitor, until collected by the appointed contractor</t>
    </r>
  </si>
  <si>
    <r>
      <rPr>
        <b/>
        <sz val="14"/>
        <color rgb="FFFF0000"/>
        <rFont val="Calibri (Body)"/>
      </rPr>
      <t xml:space="preserve">SUBMISSION DEADLINE: </t>
    </r>
    <r>
      <rPr>
        <b/>
        <u/>
        <sz val="14"/>
        <color rgb="FFFF0000"/>
        <rFont val="Calibri (Body)"/>
      </rPr>
      <t>00 / 00 / 2025</t>
    </r>
    <r>
      <rPr>
        <b/>
        <sz val="14"/>
        <color rgb="FFFF0000"/>
        <rFont val="Calibri (Body)"/>
      </rPr>
      <t xml:space="preserve">
</t>
    </r>
    <r>
      <rPr>
        <sz val="11"/>
        <color theme="1"/>
        <rFont val="Calibri (Body)"/>
      </rPr>
      <t xml:space="preserve">
</t>
    </r>
    <r>
      <rPr>
        <sz val="10"/>
        <color theme="1"/>
        <rFont val="Calibri (Body)"/>
      </rPr>
      <t xml:space="preserve">Print ready artwork to be submitted by </t>
    </r>
    <r>
      <rPr>
        <b/>
        <sz val="10"/>
        <color rgb="FFFF0000"/>
        <rFont val="Calibri (Body)"/>
      </rPr>
      <t>no later than 14 working days</t>
    </r>
    <r>
      <rPr>
        <b/>
        <sz val="10"/>
        <color theme="1"/>
        <rFont val="Calibri (Body)"/>
      </rPr>
      <t xml:space="preserve"> </t>
    </r>
    <r>
      <rPr>
        <sz val="10"/>
        <color theme="1"/>
        <rFont val="Calibri (Body)"/>
      </rPr>
      <t>prior to build up.  
Refer to the</t>
    </r>
    <r>
      <rPr>
        <b/>
        <sz val="10"/>
        <color theme="1"/>
        <rFont val="Calibri (Body)"/>
      </rPr>
      <t xml:space="preserve"> </t>
    </r>
    <r>
      <rPr>
        <b/>
        <sz val="10"/>
        <color rgb="FFFF0000"/>
        <rFont val="Calibri (Body)"/>
      </rPr>
      <t>Graphic Specifications Tab</t>
    </r>
    <r>
      <rPr>
        <sz val="10"/>
        <color theme="1"/>
        <rFont val="Calibri (Body)"/>
      </rPr>
      <t xml:space="preserve"> for artwork preperation. Please contact Expo Solutions for any required artwork dimensions. 
We do not have inhouse content design services - exhibitors must outsource content design and only send PRINT READY FILES. 
</t>
    </r>
    <r>
      <rPr>
        <b/>
        <i/>
        <sz val="10"/>
        <color theme="1"/>
        <rFont val="Calibri (Body)"/>
      </rPr>
      <t>SUBMITTED FILES that require resizing or editing will be charged at R 595.00 per hour</t>
    </r>
    <r>
      <rPr>
        <b/>
        <i/>
        <sz val="11"/>
        <color theme="1"/>
        <rFont val="Calibri (Body)"/>
      </rPr>
      <t>.</t>
    </r>
    <r>
      <rPr>
        <sz val="11"/>
        <color theme="1"/>
        <rFont val="Calibri (Body)"/>
      </rPr>
      <t xml:space="preserve">
</t>
    </r>
    <r>
      <rPr>
        <b/>
        <sz val="10"/>
        <color rgb="FFFF0000"/>
        <rFont val="Calibri"/>
        <family val="2"/>
        <scheme val="minor"/>
      </rPr>
      <t xml:space="preserve">
</t>
    </r>
    <r>
      <rPr>
        <sz val="10"/>
        <color theme="1"/>
        <rFont val="Calibri (Body)"/>
      </rPr>
      <t>FORMS SUBMITTED AFTER THIS DATE INCUR A 20% LATE-ORDER SURCHARGE  |  PAYMENT IS DUE ON PRESENTATION OF INVOICE
PAYMENT IS REQUIRED IN FULL PRIOR TO DELIVERY OF ORDERED SERVICES</t>
    </r>
  </si>
  <si>
    <t>Delivery &amp; Collection</t>
  </si>
  <si>
    <r>
      <t xml:space="preserve">4. </t>
    </r>
    <r>
      <rPr>
        <b/>
        <sz val="11"/>
        <color rgb="FFFF0000"/>
        <rFont val="Calibri"/>
        <family val="2"/>
        <scheme val="minor"/>
      </rPr>
      <t>PLEASE NOTE</t>
    </r>
    <r>
      <rPr>
        <sz val="11"/>
        <color rgb="FFFF0000"/>
        <rFont val="Calibri"/>
        <family val="2"/>
        <scheme val="minor"/>
      </rPr>
      <t xml:space="preserve"> - Vinyl branded panels remain the property of Expo Solutions. All prints will be stripped at the end of the show, allowing panels to be placed back into production.</t>
    </r>
  </si>
  <si>
    <t>Wire Bar Stool</t>
  </si>
  <si>
    <r>
      <t xml:space="preserve">Where would you like your screen positioned? </t>
    </r>
    <r>
      <rPr>
        <i/>
        <sz val="11"/>
        <color theme="1"/>
        <rFont val="Calibri (Body)"/>
      </rPr>
      <t xml:space="preserve">Example: </t>
    </r>
    <r>
      <rPr>
        <b/>
        <i/>
        <u/>
        <sz val="11"/>
        <color rgb="FF0070C0"/>
        <rFont val="Calibri (Body)"/>
      </rPr>
      <t>Centre of back wall</t>
    </r>
  </si>
  <si>
    <r>
      <t xml:space="preserve">Full Graphic Vinyl Panel (for octanorm walling) - graphic only - </t>
    </r>
    <r>
      <rPr>
        <b/>
        <sz val="10"/>
        <color rgb="FF0070C0"/>
        <rFont val="Calibri"/>
        <family val="2"/>
        <scheme val="minor"/>
      </rPr>
      <t>PER PANEL</t>
    </r>
  </si>
  <si>
    <r>
      <t xml:space="preserve">Graphic Vinyl Panel (for straight counters) - </t>
    </r>
    <r>
      <rPr>
        <b/>
        <sz val="10"/>
        <color rgb="FF0070C0"/>
        <rFont val="Calibri"/>
        <family val="2"/>
        <scheme val="minor"/>
      </rPr>
      <t>front panel</t>
    </r>
    <r>
      <rPr>
        <sz val="10"/>
        <color theme="1"/>
        <rFont val="Calibri"/>
        <family val="2"/>
        <scheme val="minor"/>
      </rPr>
      <t xml:space="preserve"> graphic only </t>
    </r>
  </si>
  <si>
    <r>
      <t xml:space="preserve">Graphic Vinyl Panel (for </t>
    </r>
    <r>
      <rPr>
        <b/>
        <sz val="10"/>
        <color rgb="FF0070C0"/>
        <rFont val="Calibri"/>
        <family val="2"/>
        <scheme val="minor"/>
      </rPr>
      <t>side panels</t>
    </r>
    <r>
      <rPr>
        <sz val="10"/>
        <color theme="1"/>
        <rFont val="Calibri"/>
        <family val="2"/>
        <scheme val="minor"/>
      </rPr>
      <t xml:space="preserve">) - priced </t>
    </r>
    <r>
      <rPr>
        <b/>
        <sz val="10"/>
        <color rgb="FF0070C0"/>
        <rFont val="Calibri"/>
        <family val="2"/>
        <scheme val="minor"/>
      </rPr>
      <t>PER SIDE</t>
    </r>
  </si>
  <si>
    <r>
      <t xml:space="preserve">Graphic Vinyl Panel (for curved counters) - </t>
    </r>
    <r>
      <rPr>
        <b/>
        <sz val="10"/>
        <color rgb="FF0070C0"/>
        <rFont val="Calibri"/>
        <family val="2"/>
        <scheme val="minor"/>
      </rPr>
      <t>front panel</t>
    </r>
    <r>
      <rPr>
        <sz val="10"/>
        <color theme="1"/>
        <rFont val="Calibri"/>
        <family val="2"/>
        <scheme val="minor"/>
      </rPr>
      <t xml:space="preserve"> graphic only </t>
    </r>
  </si>
  <si>
    <r>
      <t xml:space="preserve">Graphic Vinyl Panel (Glass-top display counters) - </t>
    </r>
    <r>
      <rPr>
        <b/>
        <sz val="10"/>
        <color rgb="FF0070C0"/>
        <rFont val="Calibri"/>
        <family val="2"/>
        <scheme val="minor"/>
      </rPr>
      <t xml:space="preserve">front panel </t>
    </r>
    <r>
      <rPr>
        <sz val="10"/>
        <color theme="1"/>
        <rFont val="Calibri"/>
        <family val="2"/>
        <scheme val="minor"/>
      </rPr>
      <t>graphic only</t>
    </r>
  </si>
  <si>
    <r>
      <t xml:space="preserve">Graphic Vinyl Panel (for </t>
    </r>
    <r>
      <rPr>
        <b/>
        <i/>
        <sz val="10"/>
        <color theme="1"/>
        <rFont val="Calibri"/>
        <family val="2"/>
        <scheme val="minor"/>
      </rPr>
      <t xml:space="preserve">lockable </t>
    </r>
    <r>
      <rPr>
        <sz val="10"/>
        <color theme="1"/>
        <rFont val="Calibri"/>
        <family val="2"/>
        <scheme val="minor"/>
      </rPr>
      <t xml:space="preserve">curved counters) - </t>
    </r>
    <r>
      <rPr>
        <b/>
        <sz val="10"/>
        <color rgb="FF0070C0"/>
        <rFont val="Calibri"/>
        <family val="2"/>
        <scheme val="minor"/>
      </rPr>
      <t xml:space="preserve">front panel </t>
    </r>
    <r>
      <rPr>
        <sz val="10"/>
        <color theme="1"/>
        <rFont val="Calibri"/>
        <family val="2"/>
        <scheme val="minor"/>
      </rPr>
      <t xml:space="preserve">graphic only </t>
    </r>
  </si>
  <si>
    <r>
      <t xml:space="preserve">Installation - Existing Fabric Banners </t>
    </r>
    <r>
      <rPr>
        <b/>
        <i/>
        <sz val="8"/>
        <color rgb="FF0070C0"/>
        <rFont val="Calibri"/>
        <family val="2"/>
        <scheme val="minor"/>
      </rPr>
      <t>(ONLY banners printed &amp; supplied by Expo Solutions)</t>
    </r>
  </si>
  <si>
    <r>
      <t>per m</t>
    </r>
    <r>
      <rPr>
        <vertAlign val="superscript"/>
        <sz val="10"/>
        <color theme="1"/>
        <rFont val="Calibri"/>
        <family val="2"/>
        <scheme val="minor"/>
      </rPr>
      <t>2</t>
    </r>
    <r>
      <rPr>
        <sz val="10"/>
        <color theme="1"/>
        <rFont val="Calibri"/>
        <family val="2"/>
        <scheme val="minor"/>
      </rPr>
      <t xml:space="preserve"> </t>
    </r>
    <r>
      <rPr>
        <i/>
        <sz val="8"/>
        <color rgb="FF0070C0"/>
        <rFont val="Calibri"/>
        <family val="2"/>
        <scheme val="minor"/>
      </rPr>
      <t>(banner frame/extrusions &amp; labour)</t>
    </r>
  </si>
  <si>
    <t>DIMENSIONS</t>
  </si>
  <si>
    <r>
      <t xml:space="preserve">BANNER ARTWORK SIZE </t>
    </r>
    <r>
      <rPr>
        <b/>
        <sz val="8"/>
        <color theme="1"/>
        <rFont val="Calibri"/>
        <family val="2"/>
        <scheme val="minor"/>
      </rPr>
      <t>(ADD BLEED)</t>
    </r>
  </si>
  <si>
    <r>
      <t xml:space="preserve">VINYL ARTWORK SIZE </t>
    </r>
    <r>
      <rPr>
        <b/>
        <sz val="8"/>
        <color theme="1"/>
        <rFont val="Calibri"/>
        <family val="2"/>
        <scheme val="minor"/>
      </rPr>
      <t>(ADD BLEED)</t>
    </r>
  </si>
  <si>
    <t>2000 (h) x 1030 (w) x 535 (d)</t>
  </si>
  <si>
    <t>1980 (h) x 1030 (w) x 535 (d)</t>
  </si>
  <si>
    <r>
      <t xml:space="preserve">Walling, per r.m: Melamine - 16mm white </t>
    </r>
    <r>
      <rPr>
        <sz val="8"/>
        <color theme="1"/>
        <rFont val="Calibri"/>
        <family val="2"/>
        <scheme val="minor"/>
      </rPr>
      <t>(for wall mounted screen)</t>
    </r>
  </si>
  <si>
    <t>2480 (h) x 1030 (w)</t>
  </si>
  <si>
    <t>2480 (h) x 1030 (w) x 3mm</t>
  </si>
  <si>
    <r>
      <t>Counter - Straight -</t>
    </r>
    <r>
      <rPr>
        <i/>
        <sz val="10"/>
        <color theme="1"/>
        <rFont val="Calibri"/>
        <family val="2"/>
        <scheme val="minor"/>
      </rPr>
      <t xml:space="preserve"> </t>
    </r>
    <r>
      <rPr>
        <i/>
        <sz val="10"/>
        <color rgb="FFFF0000"/>
        <rFont val="Calibri"/>
        <family val="2"/>
        <scheme val="minor"/>
      </rPr>
      <t>not lockable</t>
    </r>
    <r>
      <rPr>
        <sz val="10"/>
        <color rgb="FFFF0000"/>
        <rFont val="Calibri"/>
        <family val="2"/>
        <scheme val="minor"/>
      </rPr>
      <t xml:space="preserve"> </t>
    </r>
    <r>
      <rPr>
        <sz val="10"/>
        <color theme="1"/>
        <rFont val="Calibri"/>
        <family val="2"/>
        <scheme val="minor"/>
      </rPr>
      <t xml:space="preserve">(Octanorm) </t>
    </r>
  </si>
  <si>
    <r>
      <t xml:space="preserve">Counter - Curved, </t>
    </r>
    <r>
      <rPr>
        <i/>
        <sz val="10"/>
        <color rgb="FFFF0000"/>
        <rFont val="Calibri"/>
        <family val="2"/>
        <scheme val="minor"/>
      </rPr>
      <t>not lockable</t>
    </r>
    <r>
      <rPr>
        <sz val="10"/>
        <color theme="1"/>
        <rFont val="Calibri"/>
        <family val="2"/>
        <scheme val="minor"/>
      </rPr>
      <t xml:space="preserve"> (Octanorm)</t>
    </r>
  </si>
  <si>
    <t>980 (h) x 1400 (w) + 990 Ext</t>
  </si>
  <si>
    <t>Cage Bar Stool</t>
  </si>
  <si>
    <t>Fossil Bar Stool</t>
  </si>
  <si>
    <t>Black / White / Grey</t>
  </si>
  <si>
    <t>CUTBS20</t>
  </si>
  <si>
    <t>CUTBS21</t>
  </si>
  <si>
    <t>CUTBS22</t>
  </si>
  <si>
    <t>Cage Cocktail Table</t>
  </si>
  <si>
    <t>CUTCC31</t>
  </si>
  <si>
    <t>Onyx Dining Chair</t>
  </si>
  <si>
    <t>Wood</t>
  </si>
  <si>
    <t>Black</t>
  </si>
  <si>
    <t>Cage Café Table</t>
  </si>
  <si>
    <t>CUTCF16</t>
  </si>
  <si>
    <t>CUTCF17</t>
  </si>
  <si>
    <t>Red / Yellow</t>
  </si>
  <si>
    <t>Grid Side Table</t>
  </si>
  <si>
    <t>Teal / Taupe</t>
  </si>
  <si>
    <t>Clover Side Table</t>
  </si>
  <si>
    <t>CUTCS12 / 13</t>
  </si>
  <si>
    <t>Dark Grey / Light Grey / Medium Blue</t>
  </si>
  <si>
    <t>Harrison Triple Couch</t>
  </si>
  <si>
    <t>Yellow / Stone / Clay</t>
  </si>
  <si>
    <t>CUTPL21</t>
  </si>
  <si>
    <t>Colt Single Couch</t>
  </si>
  <si>
    <t>Petrol Blue with Gold Legs</t>
  </si>
  <si>
    <t>Vincent Single Couch</t>
  </si>
  <si>
    <t>Dark Grey</t>
  </si>
  <si>
    <t>Grace Single Couch</t>
  </si>
  <si>
    <t>Grey / White</t>
  </si>
  <si>
    <t>CUTPL25</t>
  </si>
  <si>
    <t>Brisbane Lounger</t>
  </si>
  <si>
    <t>Oatmeal</t>
  </si>
  <si>
    <t>Miko Single Couch</t>
  </si>
  <si>
    <t>Ivy Single Couch</t>
  </si>
  <si>
    <t>CUTPL26</t>
  </si>
  <si>
    <t>CUTPL27</t>
  </si>
  <si>
    <t>CUTPL28</t>
  </si>
  <si>
    <t>Oslo Single Couch</t>
  </si>
  <si>
    <t>Green</t>
  </si>
  <si>
    <t>Shroom Side Table</t>
  </si>
  <si>
    <t>Grid Coffee Table</t>
  </si>
  <si>
    <t>Shroom Coffee Table</t>
  </si>
  <si>
    <t>CUTCC29</t>
  </si>
  <si>
    <t>Bentwood Dining Chair</t>
  </si>
  <si>
    <t>CUTCS14 / 15</t>
  </si>
  <si>
    <t xml:space="preserve">CUTCS18  </t>
  </si>
  <si>
    <t>CUTCS23 / 24</t>
  </si>
  <si>
    <t>CUTCS25 / 26</t>
  </si>
  <si>
    <t>CUTCS27</t>
  </si>
  <si>
    <t>Corner</t>
  </si>
  <si>
    <r>
      <t xml:space="preserve">2 x Chairs 
</t>
    </r>
    <r>
      <rPr>
        <i/>
        <sz val="8"/>
        <color rgb="FF0070C0"/>
        <rFont val="Calibri"/>
        <family val="2"/>
        <scheme val="minor"/>
      </rPr>
      <t>Cocktail - Leipzig Barstool (White)
Café - Libby Café Chair (White)</t>
    </r>
  </si>
  <si>
    <r>
      <t xml:space="preserve">1 x Table 
</t>
    </r>
    <r>
      <rPr>
        <i/>
        <sz val="8"/>
        <color rgb="FF0070C0"/>
        <rFont val="Calibri"/>
        <family val="2"/>
        <scheme val="minor"/>
      </rPr>
      <t>Cocktail - Glass Top Cocktail Table (Glass Top)
Café - Glass Top Café Table (Glass Top)</t>
    </r>
  </si>
  <si>
    <r>
      <t xml:space="preserve">1 x Waste bin 
</t>
    </r>
    <r>
      <rPr>
        <i/>
        <sz val="8"/>
        <color rgb="FF0070C0"/>
        <rFont val="Calibri"/>
        <family val="2"/>
        <scheme val="minor"/>
      </rPr>
      <t>Small Mesh Bin (Black)</t>
    </r>
  </si>
  <si>
    <r>
      <t xml:space="preserve">1 x Brochure stand 
</t>
    </r>
    <r>
      <rPr>
        <i/>
        <sz val="8"/>
        <color rgb="FF0070C0"/>
        <rFont val="Calibri"/>
        <family val="2"/>
        <scheme val="minor"/>
      </rPr>
      <t>Wooden Brochure Stand (White)</t>
    </r>
  </si>
  <si>
    <r>
      <rPr>
        <b/>
        <sz val="10"/>
        <color theme="1"/>
        <rFont val="Calibri"/>
        <family val="2"/>
        <scheme val="minor"/>
      </rPr>
      <t xml:space="preserve">USB
</t>
    </r>
    <r>
      <rPr>
        <sz val="10"/>
        <color theme="1"/>
        <rFont val="Calibri"/>
        <family val="2"/>
        <scheme val="minor"/>
      </rPr>
      <t>You will be utilising the USB function on the hired screen. Ensure the USB is formatted to FAT32, which is particularly crucial if the video is created and saved on an Apple device. Save the video as an MP4 with a 16:9 aspect ratio and a resolution no higher than 1080 x 1920 HD. PowerPoint presentations can be saved as MP4 videos. Images must be saved in JPG format with a 16:9 aspect ratio. 
Please note that Microsoft-based programs, such as PowerPoint, are not supported.</t>
    </r>
  </si>
  <si>
    <t>ORDER SUMMARY</t>
  </si>
  <si>
    <r>
      <rPr>
        <sz val="11"/>
        <color rgb="FFFF0000"/>
        <rFont val="Calibri"/>
        <family val="2"/>
        <scheme val="minor"/>
      </rPr>
      <t xml:space="preserve">This Summary Form </t>
    </r>
    <r>
      <rPr>
        <b/>
        <u/>
        <sz val="11"/>
        <color rgb="FFFF0000"/>
        <rFont val="Calibri"/>
        <family val="2"/>
        <scheme val="minor"/>
      </rPr>
      <t>AUTOMATICALLY CALCULATES</t>
    </r>
    <r>
      <rPr>
        <sz val="11"/>
        <color rgb="FFFF0000"/>
        <rFont val="Calibri"/>
        <family val="2"/>
        <scheme val="minor"/>
      </rPr>
      <t xml:space="preserve"> your order total based on the items selected from the following FORMS/TABS.
Submission of this SUMMARY PAGE is </t>
    </r>
    <r>
      <rPr>
        <b/>
        <u/>
        <sz val="11"/>
        <color rgb="FFFF0000"/>
        <rFont val="Calibri"/>
        <family val="2"/>
        <scheme val="minor"/>
      </rPr>
      <t>COMPULSORY</t>
    </r>
    <r>
      <rPr>
        <sz val="11"/>
        <color rgb="FFFF0000"/>
        <rFont val="Calibri"/>
        <family val="2"/>
        <scheme val="minor"/>
      </rPr>
      <t xml:space="preserve"> for ALL Exhibitors and must be submitted with ALL individual Service Order Forms where applicable.</t>
    </r>
  </si>
  <si>
    <r>
      <rPr>
        <sz val="12"/>
        <rFont val="Calibri"/>
        <family val="2"/>
        <scheme val="minor"/>
      </rPr>
      <t>CLICK ON HYPERLINK BELOW TO BE TAKEN TO THE APPLICABLE ORDER FORM</t>
    </r>
    <r>
      <rPr>
        <b/>
        <sz val="12"/>
        <rFont val="Calibri"/>
        <family val="2"/>
        <scheme val="minor"/>
      </rPr>
      <t xml:space="preserve"> </t>
    </r>
    <r>
      <rPr>
        <b/>
        <u/>
        <sz val="12"/>
        <rFont val="Calibri"/>
        <family val="2"/>
        <scheme val="minor"/>
      </rPr>
      <t>OR</t>
    </r>
    <r>
      <rPr>
        <b/>
        <sz val="12"/>
        <rFont val="Calibri (Body)"/>
      </rPr>
      <t xml:space="preserve"> </t>
    </r>
    <r>
      <rPr>
        <sz val="12"/>
        <rFont val="Calibri"/>
        <family val="2"/>
        <scheme val="minor"/>
      </rPr>
      <t>SELECT A COLOURED TAB AT BOTTOM OF THE WORKSHEET</t>
    </r>
  </si>
  <si>
    <r>
      <rPr>
        <b/>
        <sz val="12"/>
        <color rgb="FF042682"/>
        <rFont val="Calibri (Body)"/>
      </rPr>
      <t xml:space="preserve">Kindly complete, save and send this document for invoicing.  </t>
    </r>
    <r>
      <rPr>
        <sz val="11"/>
        <color theme="1"/>
        <rFont val="Calibri"/>
        <family val="2"/>
        <scheme val="minor"/>
      </rPr>
      <t xml:space="preserve">
</t>
    </r>
    <r>
      <rPr>
        <sz val="11"/>
        <color rgb="FFFF0000"/>
        <rFont val="Calibri"/>
        <family val="2"/>
        <scheme val="minor"/>
      </rPr>
      <t xml:space="preserve">A 20% Surcharge is added to all orders recieved after the orders deadline date 
</t>
    </r>
    <r>
      <rPr>
        <i/>
        <sz val="11"/>
        <color rgb="FFFF0000"/>
        <rFont val="Calibri"/>
        <family val="2"/>
        <scheme val="minor"/>
      </rPr>
      <t>(insert "1" into blue box if after deadline date)</t>
    </r>
    <r>
      <rPr>
        <sz val="11"/>
        <color rgb="FFFF0000"/>
        <rFont val="Calibri"/>
        <family val="2"/>
        <scheme val="minor"/>
      </rPr>
      <t xml:space="preserve">  
</t>
    </r>
    <r>
      <rPr>
        <sz val="11"/>
        <color theme="1"/>
        <rFont val="Calibri"/>
        <family val="2"/>
        <scheme val="minor"/>
      </rPr>
      <t xml:space="preserve">
Once you have received the TAX invoice, kindly make payment using the </t>
    </r>
    <r>
      <rPr>
        <u/>
        <sz val="11"/>
        <color theme="1"/>
        <rFont val="Calibri"/>
        <family val="2"/>
        <scheme val="minor"/>
      </rPr>
      <t>invoice number</t>
    </r>
    <r>
      <rPr>
        <sz val="11"/>
        <color theme="1"/>
        <rFont val="Calibri"/>
        <family val="2"/>
        <scheme val="minor"/>
      </rPr>
      <t xml:space="preserve"> as a reference. 
This order will only be confirmed once payment has been received.  
</t>
    </r>
    <r>
      <rPr>
        <b/>
        <sz val="12"/>
        <color rgb="FF042682"/>
        <rFont val="Calibri (Body)"/>
      </rPr>
      <t xml:space="preserve">NB! No orders will be delivered without prior payment. </t>
    </r>
  </si>
  <si>
    <r>
      <t xml:space="preserve">Optional for </t>
    </r>
    <r>
      <rPr>
        <b/>
        <i/>
        <sz val="11"/>
        <color theme="1"/>
        <rFont val="Calibri"/>
        <family val="2"/>
        <scheme val="minor"/>
      </rPr>
      <t xml:space="preserve">SPACE ONLY </t>
    </r>
    <r>
      <rPr>
        <i/>
        <sz val="11"/>
        <color theme="1"/>
        <rFont val="Calibri"/>
        <family val="2"/>
        <scheme val="minor"/>
      </rPr>
      <t>exhibitors</t>
    </r>
  </si>
  <si>
    <r>
      <rPr>
        <b/>
        <i/>
        <sz val="11"/>
        <color rgb="FFFF0000"/>
        <rFont val="Calibri (Body)"/>
      </rPr>
      <t>Compulsory</t>
    </r>
    <r>
      <rPr>
        <sz val="11"/>
        <color theme="1"/>
        <rFont val="Calibri"/>
        <family val="2"/>
        <scheme val="minor"/>
      </rPr>
      <t xml:space="preserve"> </t>
    </r>
    <r>
      <rPr>
        <i/>
        <sz val="11"/>
        <color theme="1"/>
        <rFont val="Calibri"/>
        <family val="2"/>
        <scheme val="minor"/>
      </rPr>
      <t xml:space="preserve">for </t>
    </r>
    <r>
      <rPr>
        <b/>
        <i/>
        <sz val="11"/>
        <color theme="1"/>
        <rFont val="Calibri"/>
        <family val="2"/>
        <scheme val="minor"/>
      </rPr>
      <t>ALL</t>
    </r>
    <r>
      <rPr>
        <i/>
        <sz val="11"/>
        <color theme="1"/>
        <rFont val="Calibri"/>
        <family val="2"/>
        <scheme val="minor"/>
      </rPr>
      <t xml:space="preserve"> exhibitors</t>
    </r>
  </si>
  <si>
    <t xml:space="preserve">Carpets </t>
  </si>
  <si>
    <t>CARPETS</t>
  </si>
  <si>
    <t xml:space="preserve">SUBMIT COMPLETED ORDER FORMS TO: nicole@exposolutions.co.za </t>
  </si>
  <si>
    <t>NA</t>
  </si>
  <si>
    <t>2. Vinyl prints can be ordered for counters and cupboards.</t>
  </si>
  <si>
    <t>VINYL PANEL BRANDING</t>
  </si>
  <si>
    <t>INTERNATIONAL GYNECOLOGIC CANCER SOCIETY GLOBAL MEETING  |  5 - 7 NOVEMBER 2025  | CENTURY CITY CONVENTION CENTRE</t>
  </si>
  <si>
    <r>
      <rPr>
        <sz val="10"/>
        <color theme="1"/>
        <rFont val="Calibri"/>
        <family val="2"/>
        <scheme val="minor"/>
      </rPr>
      <t>2.  A</t>
    </r>
    <r>
      <rPr>
        <sz val="10"/>
        <color rgb="FFFF0000"/>
        <rFont val="Calibri"/>
        <family val="2"/>
        <scheme val="minor"/>
      </rPr>
      <t xml:space="preserve"> </t>
    </r>
    <r>
      <rPr>
        <b/>
        <sz val="10"/>
        <color rgb="FFFF0000"/>
        <rFont val="Calibri"/>
        <family val="2"/>
        <scheme val="minor"/>
      </rPr>
      <t xml:space="preserve">late-order surcharge of 20% </t>
    </r>
    <r>
      <rPr>
        <sz val="10"/>
        <color theme="1"/>
        <rFont val="Calibri"/>
        <family val="2"/>
        <scheme val="minor"/>
      </rPr>
      <t>will be levied on all order forms</t>
    </r>
    <r>
      <rPr>
        <sz val="10"/>
        <color rgb="FFFF0000"/>
        <rFont val="Calibri"/>
        <family val="2"/>
        <scheme val="minor"/>
      </rPr>
      <t xml:space="preserve"> </t>
    </r>
    <r>
      <rPr>
        <b/>
        <sz val="10"/>
        <color rgb="FFFF0000"/>
        <rFont val="Calibri"/>
        <family val="2"/>
        <scheme val="minor"/>
      </rPr>
      <t>submitted after the specified deadline date</t>
    </r>
    <r>
      <rPr>
        <sz val="10"/>
        <color rgb="FFFF0000"/>
        <rFont val="Calibri"/>
        <family val="2"/>
        <scheme val="minor"/>
      </rPr>
      <t xml:space="preserve">. </t>
    </r>
    <r>
      <rPr>
        <b/>
        <sz val="10"/>
        <color rgb="FFFF0000"/>
        <rFont val="Calibri"/>
        <family val="2"/>
        <scheme val="minor"/>
      </rPr>
      <t xml:space="preserve">Delivery cannot be guarateed </t>
    </r>
    <r>
      <rPr>
        <sz val="10"/>
        <color theme="1"/>
        <rFont val="Calibri"/>
        <family val="2"/>
        <scheme val="minor"/>
      </rPr>
      <t>on late orders and</t>
    </r>
    <r>
      <rPr>
        <sz val="10"/>
        <color rgb="FFFF0000"/>
        <rFont val="Calibri"/>
        <family val="2"/>
        <scheme val="minor"/>
      </rPr>
      <t xml:space="preserve"> </t>
    </r>
    <r>
      <rPr>
        <b/>
        <sz val="10"/>
        <color rgb="FFFF0000"/>
        <rFont val="Calibri"/>
        <family val="2"/>
        <scheme val="minor"/>
      </rPr>
      <t>subject to availability</t>
    </r>
  </si>
  <si>
    <r>
      <rPr>
        <sz val="10"/>
        <color theme="1"/>
        <rFont val="Calibri"/>
        <family val="2"/>
        <scheme val="minor"/>
      </rPr>
      <t xml:space="preserve">3. </t>
    </r>
    <r>
      <rPr>
        <sz val="10"/>
        <color rgb="FFFF0000"/>
        <rFont val="Calibri"/>
        <family val="2"/>
        <scheme val="minor"/>
      </rPr>
      <t xml:space="preserve"> </t>
    </r>
    <r>
      <rPr>
        <b/>
        <sz val="10"/>
        <color rgb="FFFF0000"/>
        <rFont val="Calibri"/>
        <family val="2"/>
        <scheme val="minor"/>
      </rPr>
      <t>Additional delivery and/or labour charges may be applied</t>
    </r>
    <r>
      <rPr>
        <sz val="10"/>
        <color rgb="FFFF0000"/>
        <rFont val="Calibri"/>
        <family val="2"/>
        <scheme val="minor"/>
      </rPr>
      <t>,</t>
    </r>
    <r>
      <rPr>
        <sz val="10"/>
        <color theme="1"/>
        <rFont val="Calibri"/>
        <family val="2"/>
        <scheme val="minor"/>
      </rPr>
      <t xml:space="preserve"> as deemed necessary by the 3rd party suppliers, for all orders already delivered onsite which require replacements or additions.</t>
    </r>
    <r>
      <rPr>
        <sz val="10"/>
        <color rgb="FFFF0000"/>
        <rFont val="Calibri"/>
        <family val="2"/>
        <scheme val="minor"/>
      </rPr>
      <t xml:space="preserve">
    </t>
    </r>
    <r>
      <rPr>
        <sz val="10"/>
        <color theme="1"/>
        <rFont val="Calibri"/>
        <family val="2"/>
        <scheme val="minor"/>
      </rPr>
      <t xml:space="preserve"> This will be </t>
    </r>
    <r>
      <rPr>
        <b/>
        <sz val="10"/>
        <color rgb="FFFF0000"/>
        <rFont val="Calibri"/>
        <family val="2"/>
        <scheme val="minor"/>
      </rPr>
      <t>added to your invoice in addition to the 20% late order surcharge</t>
    </r>
    <r>
      <rPr>
        <sz val="10"/>
        <color rgb="FFFF0000"/>
        <rFont val="Calibri"/>
        <family val="2"/>
        <scheme val="minor"/>
      </rPr>
      <t xml:space="preserve"> </t>
    </r>
    <r>
      <rPr>
        <sz val="10"/>
        <color theme="1"/>
        <rFont val="Calibri"/>
        <family val="2"/>
        <scheme val="minor"/>
      </rPr>
      <t>outlined in point 2 above.</t>
    </r>
  </si>
  <si>
    <r>
      <rPr>
        <sz val="10"/>
        <color theme="1"/>
        <rFont val="Calibri"/>
        <family val="2"/>
        <scheme val="minor"/>
      </rPr>
      <t xml:space="preserve">4.  </t>
    </r>
    <r>
      <rPr>
        <sz val="10"/>
        <color rgb="FFFF0000"/>
        <rFont val="Calibri"/>
        <family val="2"/>
        <scheme val="minor"/>
      </rPr>
      <t xml:space="preserve"> </t>
    </r>
    <r>
      <rPr>
        <b/>
        <sz val="10"/>
        <color rgb="FFFF0000"/>
        <rFont val="Calibri"/>
        <family val="2"/>
        <scheme val="minor"/>
      </rPr>
      <t>Payment is due on presentation of invoice</t>
    </r>
    <r>
      <rPr>
        <sz val="10"/>
        <color rgb="FFFF0000"/>
        <rFont val="Calibri"/>
        <family val="2"/>
        <scheme val="minor"/>
      </rPr>
      <t xml:space="preserve">, </t>
    </r>
    <r>
      <rPr>
        <sz val="10"/>
        <color theme="1"/>
        <rFont val="Calibri"/>
        <family val="2"/>
        <scheme val="minor"/>
      </rPr>
      <t>but no later than commencement of the exhibition build-up.</t>
    </r>
  </si>
  <si>
    <r>
      <rPr>
        <sz val="10"/>
        <color theme="1"/>
        <rFont val="Calibri"/>
        <family val="2"/>
        <scheme val="minor"/>
      </rPr>
      <t xml:space="preserve">5.  Ordered services will </t>
    </r>
    <r>
      <rPr>
        <b/>
        <sz val="10"/>
        <color rgb="FFFF0000"/>
        <rFont val="Calibri"/>
        <family val="2"/>
        <scheme val="minor"/>
      </rPr>
      <t>not be installed/delivered until full payment has been received</t>
    </r>
    <r>
      <rPr>
        <sz val="10"/>
        <color rgb="FFFF0000"/>
        <rFont val="Calibri"/>
        <family val="2"/>
        <scheme val="minor"/>
      </rPr>
      <t xml:space="preserve"> </t>
    </r>
    <r>
      <rPr>
        <sz val="10"/>
        <color theme="1"/>
        <rFont val="Calibri"/>
        <family val="2"/>
        <scheme val="minor"/>
      </rPr>
      <t>by Expo Solutions.</t>
    </r>
  </si>
  <si>
    <t>14.  All international / foreign EFT payments will incur a fee of R450.00 for bank charges unless payment is made via credit card.</t>
  </si>
  <si>
    <t>POWER &amp; LIGHTING (Available as specified below)</t>
  </si>
  <si>
    <r>
      <t xml:space="preserve">4.   </t>
    </r>
    <r>
      <rPr>
        <b/>
        <sz val="11"/>
        <color theme="1"/>
        <rFont val="Calibri"/>
        <family val="2"/>
        <scheme val="minor"/>
      </rPr>
      <t xml:space="preserve">Space-only / custom stand exhibitors </t>
    </r>
    <r>
      <rPr>
        <b/>
        <sz val="11"/>
        <color rgb="FFFF0000"/>
        <rFont val="Calibri"/>
        <family val="2"/>
        <scheme val="minor"/>
      </rPr>
      <t>must</t>
    </r>
    <r>
      <rPr>
        <sz val="11"/>
        <color theme="1"/>
        <rFont val="Calibri"/>
        <family val="2"/>
        <scheme val="minor"/>
      </rPr>
      <t xml:space="preserve"> order Power Supply (distribution board).</t>
    </r>
  </si>
  <si>
    <r>
      <t xml:space="preserve">Re-positioning of distribution boards boards onsite </t>
    </r>
    <r>
      <rPr>
        <sz val="11"/>
        <color theme="1"/>
        <rFont val="Calibri"/>
        <family val="2"/>
        <scheme val="minor"/>
      </rPr>
      <t>(where an electrical layout has not been supplied in advance)</t>
    </r>
    <r>
      <rPr>
        <b/>
        <sz val="11"/>
        <color theme="1"/>
        <rFont val="Calibri"/>
        <family val="2"/>
        <scheme val="minor"/>
      </rPr>
      <t xml:space="preserve"> will result in additional charges. </t>
    </r>
  </si>
  <si>
    <t>32A Single Phase Distribution Board</t>
  </si>
  <si>
    <t xml:space="preserve">32A Three Phase  Distribution Board </t>
  </si>
  <si>
    <t xml:space="preserve">63A Three Phase  Distribution Board </t>
  </si>
  <si>
    <t>125A Three Phase  Distribution Board</t>
  </si>
  <si>
    <t>Sustainable Package Exhibitors Only</t>
  </si>
  <si>
    <r>
      <t xml:space="preserve">2.   It is </t>
    </r>
    <r>
      <rPr>
        <b/>
        <sz val="11"/>
        <color rgb="FFFF0000"/>
        <rFont val="Calibri"/>
        <family val="2"/>
        <scheme val="minor"/>
      </rPr>
      <t>COMPULSORY</t>
    </r>
    <r>
      <rPr>
        <sz val="11"/>
        <color theme="1"/>
        <rFont val="Calibri"/>
        <family val="2"/>
        <scheme val="minor"/>
      </rPr>
      <t xml:space="preserve"> for all space-only exhibitors to furnish the appointed safety officer with a Certificate of Compliance (COC) for all electrical work 
      performed on their stand, prior to the opening of the show. If no COC is received, Expo Solutions will appoint our electrician to supply the relevant COC, at 
      a cost of </t>
    </r>
    <r>
      <rPr>
        <b/>
        <sz val="11"/>
        <color rgb="FFFF0000"/>
        <rFont val="Calibri"/>
        <family val="2"/>
        <scheme val="minor"/>
      </rPr>
      <t xml:space="preserve">R 2 818.75 </t>
    </r>
    <r>
      <rPr>
        <sz val="11"/>
        <color theme="1"/>
        <rFont val="Calibri"/>
        <family val="2"/>
        <scheme val="minor"/>
      </rPr>
      <t xml:space="preserve">to the exhibitor. </t>
    </r>
  </si>
  <si>
    <r>
      <t xml:space="preserve">SHELL SCHEME EXTRAS </t>
    </r>
    <r>
      <rPr>
        <sz val="12"/>
        <color theme="0"/>
        <rFont val="Calibri (Body)"/>
      </rPr>
      <t xml:space="preserve">(Available to </t>
    </r>
    <r>
      <rPr>
        <b/>
        <sz val="12"/>
        <color theme="0"/>
        <rFont val="Calibri (Body)"/>
      </rPr>
      <t xml:space="preserve">ALL </t>
    </r>
    <r>
      <rPr>
        <sz val="12"/>
        <color theme="0"/>
        <rFont val="Calibri (Body)"/>
      </rPr>
      <t>Exhibitors)</t>
    </r>
  </si>
  <si>
    <t>Steel with wood top (table cloth recommended)</t>
  </si>
  <si>
    <t>CUTBS01 / 02</t>
  </si>
  <si>
    <t>CUTBS03 / 04</t>
  </si>
  <si>
    <t>CUTBS05 / 06</t>
  </si>
  <si>
    <t>CUTBS07 / 08 / 09</t>
  </si>
  <si>
    <t>CUTBS10 / 11 / 12 / 13</t>
  </si>
  <si>
    <t>CUTBS14 / 15</t>
  </si>
  <si>
    <t>CUTBS16 / 17 / 18</t>
  </si>
  <si>
    <t>CUTBS23 / 24</t>
  </si>
  <si>
    <t>CUTCK10 / 11</t>
  </si>
  <si>
    <t>CUTCK12 / 13</t>
  </si>
  <si>
    <t>CUTCK14 / 15</t>
  </si>
  <si>
    <t>CUTCK18 / 19 / 20</t>
  </si>
  <si>
    <t>CUTCC01 / 02</t>
  </si>
  <si>
    <t>CUTCC06 / 07</t>
  </si>
  <si>
    <t>CUTCC08 / 09</t>
  </si>
  <si>
    <t>CUTCC10 / 11 / 12 / 13 / 14</t>
  </si>
  <si>
    <t>CUTCC16 / 17 / 18</t>
  </si>
  <si>
    <t>CUTCC19 / 20 / 21</t>
  </si>
  <si>
    <t>CUTCC22 / 23 / 24 / 25 / 26 / 27</t>
  </si>
  <si>
    <t>CUTCF01 / 02 / 03</t>
  </si>
  <si>
    <t>CUTCF08 / 09</t>
  </si>
  <si>
    <t>CUTCF10 / 11</t>
  </si>
  <si>
    <t>CUTSL01 / 03</t>
  </si>
  <si>
    <t>CUTSL02 / 04</t>
  </si>
  <si>
    <t>CUTSL05 / 06</t>
  </si>
  <si>
    <t>CUTSL07 / 09</t>
  </si>
  <si>
    <t>CUTSL08 / 10</t>
  </si>
  <si>
    <t>CUTPL01 / 02 / 03</t>
  </si>
  <si>
    <t>CUTPL05 / 06 / 07 / 08 / 09</t>
  </si>
  <si>
    <t>CUTPL09 / 10 / 11 / 12</t>
  </si>
  <si>
    <t>CUTPL13 / 14 / 15 / 16</t>
  </si>
  <si>
    <t>CUTPL18 / 19 / 20</t>
  </si>
  <si>
    <t xml:space="preserve">CUTPL23 / 24  </t>
  </si>
  <si>
    <t>CUTPL30 / 31 / 32 / 33</t>
  </si>
  <si>
    <t>CUTCS01 / 02</t>
  </si>
  <si>
    <t>CUTCS03 / 04</t>
  </si>
  <si>
    <t>CUTCS05 / 06</t>
  </si>
  <si>
    <t>CUTCS07 / 08</t>
  </si>
  <si>
    <t xml:space="preserve">CUTCS16 / 17  </t>
  </si>
  <si>
    <t>CUTCS19 / 20 / 21 / 22</t>
  </si>
  <si>
    <t>CUTMS01 / 03</t>
  </si>
  <si>
    <t>CUTMS02 / 04</t>
  </si>
  <si>
    <t>CUTMS05 / 06 / 07 / 08</t>
  </si>
  <si>
    <t>CUTMS10 / 11</t>
  </si>
  <si>
    <t>CUTMS12 / 13 / 14</t>
  </si>
  <si>
    <t>CUTMS16 / 17</t>
  </si>
  <si>
    <r>
      <t xml:space="preserve">WALLMOUNTED - </t>
    </r>
    <r>
      <rPr>
        <b/>
        <sz val="10"/>
        <color rgb="FFFF0000"/>
        <rFont val="Calibri"/>
        <family val="2"/>
        <scheme val="minor"/>
      </rPr>
      <t>Only Available to Sustainable Package Stands</t>
    </r>
  </si>
  <si>
    <r>
      <t xml:space="preserve">DESKMOUNT STAND 
</t>
    </r>
    <r>
      <rPr>
        <sz val="10"/>
        <color theme="1"/>
        <rFont val="Calibri (Body)"/>
      </rPr>
      <t>Ensure you have a counter/table ordered</t>
    </r>
  </si>
  <si>
    <t>ANY ONSITE CONVERTING OF USB FILES WILL BE CHARGED AT R687.50 ex vat PER VIDEO</t>
  </si>
  <si>
    <r>
      <t xml:space="preserve">PLEASE NOTE: ALL SCREENS come with the above options. 
</t>
    </r>
    <r>
      <rPr>
        <b/>
        <sz val="10"/>
        <color rgb="FFFF0000"/>
        <rFont val="Calibri"/>
        <family val="2"/>
        <scheme val="minor"/>
      </rPr>
      <t>If more than ONE TYPE of connection is chosen, there will be an ADDITIONAL charge of R 375.00 PER CONNECTION added to your invoice.</t>
    </r>
  </si>
  <si>
    <t>STAND CLEANING</t>
  </si>
  <si>
    <t>STAND SIZE IN SQM</t>
  </si>
  <si>
    <t>RATE/SQM</t>
  </si>
  <si>
    <t>SERV-CLEAN</t>
  </si>
  <si>
    <t>STAND CONTACT:</t>
  </si>
  <si>
    <t>MOBILE NUMBER:</t>
  </si>
  <si>
    <t>Vacuuming of carpeted areas and/or damp wiping.
Emptying of waste bins.</t>
  </si>
  <si>
    <r>
      <rPr>
        <b/>
        <sz val="11"/>
        <color theme="1"/>
        <rFont val="Calibri"/>
        <family val="2"/>
        <scheme val="minor"/>
      </rPr>
      <t>IMPORTANT NOTES:</t>
    </r>
    <r>
      <rPr>
        <b/>
        <sz val="10"/>
        <color theme="1"/>
        <rFont val="Calibri"/>
        <family val="2"/>
        <scheme val="minor"/>
      </rPr>
      <t xml:space="preserve">
</t>
    </r>
    <r>
      <rPr>
        <sz val="10"/>
        <color theme="1"/>
        <rFont val="Calibri"/>
        <family val="2"/>
        <scheme val="minor"/>
      </rPr>
      <t>1. The organisers employ a cleaning company for the aisles and general venue cleaning.
2. Exhibitors are responsible for cleaning their own stands.
3. Cleaning cost is based on stand size (sqm rate) and the show duration (three days).
4. Stand cleaning will  be done after close of show or before show opening.
5. Exhibitors must ensure that the cleaners have access to all areas which require cleaning.</t>
    </r>
  </si>
  <si>
    <t>Stand Cleaning</t>
  </si>
  <si>
    <r>
      <rPr>
        <b/>
        <sz val="14"/>
        <color rgb="FFFF0000"/>
        <rFont val="Calibri (Body)"/>
      </rPr>
      <t xml:space="preserve">SUBMISSION DEADLINE: </t>
    </r>
    <r>
      <rPr>
        <b/>
        <u/>
        <sz val="14"/>
        <color rgb="FFFF0000"/>
        <rFont val="Calibri (Body)"/>
      </rPr>
      <t>13 / 10 / 2025</t>
    </r>
    <r>
      <rPr>
        <b/>
        <sz val="10"/>
        <color rgb="FFFF0000"/>
        <rFont val="Calibri"/>
        <family val="2"/>
        <scheme val="minor"/>
      </rPr>
      <t xml:space="preserve">
</t>
    </r>
    <r>
      <rPr>
        <sz val="10"/>
        <color theme="1"/>
        <rFont val="Calibri (Body)"/>
      </rPr>
      <t xml:space="preserve">FORMS SUBMITTED AFTER THIS DATE INCUR A 20% LATE-ORDER SURCHARGE  |  PAYMENT IS DUE ON PRESENTATION OF INVOICE
PAYMENT IS REQUIRED </t>
    </r>
    <r>
      <rPr>
        <b/>
        <sz val="10"/>
        <color theme="1"/>
        <rFont val="Calibri (Body)"/>
      </rPr>
      <t xml:space="preserve">IN FULL </t>
    </r>
    <r>
      <rPr>
        <sz val="10"/>
        <color theme="1"/>
        <rFont val="Calibri (Body)"/>
      </rPr>
      <t>PRIOR TO DELIVERY OF ORDERED SERVICES</t>
    </r>
  </si>
  <si>
    <r>
      <rPr>
        <b/>
        <sz val="14"/>
        <color rgb="FFFF0000"/>
        <rFont val="Calibri (Body)"/>
      </rPr>
      <t xml:space="preserve">SUBMISSION DEADLINE:  </t>
    </r>
    <r>
      <rPr>
        <b/>
        <u/>
        <sz val="14"/>
        <color rgb="FFFF0000"/>
        <rFont val="Calibri (Body)"/>
      </rPr>
      <t>13 / 10 / 2025</t>
    </r>
    <r>
      <rPr>
        <b/>
        <sz val="10"/>
        <color rgb="FFFF0000"/>
        <rFont val="Calibri"/>
        <family val="2"/>
        <scheme val="minor"/>
      </rPr>
      <t xml:space="preserve">
</t>
    </r>
    <r>
      <rPr>
        <sz val="10"/>
        <color theme="1"/>
        <rFont val="Calibri (Body)"/>
      </rPr>
      <t xml:space="preserve">FORMS SUBMITTED AFTER THIS DATE INCUR A 20% LATE-ORDER SURCHARGE  |  PAYMENT IS DUE ON PRESENTATION OF INVOICE
PAYMENT IS REQUIRED </t>
    </r>
    <r>
      <rPr>
        <b/>
        <sz val="10"/>
        <color theme="1"/>
        <rFont val="Calibri (Body)"/>
      </rPr>
      <t xml:space="preserve">IN FULL </t>
    </r>
    <r>
      <rPr>
        <sz val="10"/>
        <color theme="1"/>
        <rFont val="Calibri (Body)"/>
      </rPr>
      <t>PRIOR TO DELIVERY OF ORDERED SERVICES</t>
    </r>
  </si>
  <si>
    <r>
      <rPr>
        <b/>
        <sz val="16"/>
        <color rgb="FFFF0000"/>
        <rFont val="Calibri (Body)"/>
      </rPr>
      <t xml:space="preserve">SUBMISSION DEADLINE: </t>
    </r>
    <r>
      <rPr>
        <b/>
        <u/>
        <sz val="16"/>
        <color rgb="FFFF0000"/>
        <rFont val="Calibri (Body)"/>
      </rPr>
      <t>13 / 10 / 2025</t>
    </r>
    <r>
      <rPr>
        <b/>
        <sz val="10"/>
        <color rgb="FFFF0000"/>
        <rFont val="Calibri"/>
        <family val="2"/>
        <scheme val="minor"/>
      </rPr>
      <t xml:space="preserve">
</t>
    </r>
    <r>
      <rPr>
        <sz val="10"/>
        <color theme="1"/>
        <rFont val="Calibri (Body)"/>
      </rPr>
      <t xml:space="preserve">FORMS SUBMITTED AFTER THIS DATE INCUR A 20% LATE-ORDER SURCHARGE  |  PAYMENT IS DUE ON PRESENTATION OF INVOICE  |  PAYMENT IS REQUIRED </t>
    </r>
    <r>
      <rPr>
        <b/>
        <sz val="10"/>
        <color theme="1"/>
        <rFont val="Calibri (Body)"/>
      </rPr>
      <t xml:space="preserve">IN FULL </t>
    </r>
    <r>
      <rPr>
        <sz val="10"/>
        <color theme="1"/>
        <rFont val="Calibri (Body)"/>
      </rPr>
      <t>PRIOR TO DELIVERY OF ORDERED SERVICES</t>
    </r>
  </si>
  <si>
    <r>
      <rPr>
        <b/>
        <sz val="16"/>
        <color rgb="FFFF0000"/>
        <rFont val="Calibri (Body)"/>
      </rPr>
      <t xml:space="preserve">ARTWORK DEADLINE:  </t>
    </r>
    <r>
      <rPr>
        <b/>
        <u/>
        <sz val="16"/>
        <color rgb="FFFF0000"/>
        <rFont val="Calibri (Body)"/>
      </rPr>
      <t>13 / 10 / 2025</t>
    </r>
    <r>
      <rPr>
        <b/>
        <sz val="16"/>
        <color rgb="FFFF0000"/>
        <rFont val="Calibri (Body)"/>
      </rPr>
      <t xml:space="preserve"> </t>
    </r>
    <r>
      <rPr>
        <b/>
        <sz val="10"/>
        <color rgb="FFFF0000"/>
        <rFont val="Calibri"/>
        <family val="2"/>
        <scheme val="minor"/>
      </rPr>
      <t xml:space="preserve"> (PRINT READY FILES ONLY) </t>
    </r>
    <r>
      <rPr>
        <i/>
        <sz val="10"/>
        <color theme="1"/>
        <rFont val="Calibri"/>
        <family val="2"/>
        <scheme val="minor"/>
      </rPr>
      <t xml:space="preserve">
Print ready artwork to be submitted by</t>
    </r>
    <r>
      <rPr>
        <b/>
        <i/>
        <sz val="10"/>
        <color rgb="FFFF0000"/>
        <rFont val="Calibri"/>
        <family val="2"/>
        <scheme val="minor"/>
      </rPr>
      <t xml:space="preserve"> no later than 14 working days</t>
    </r>
    <r>
      <rPr>
        <i/>
        <sz val="10"/>
        <color theme="1"/>
        <rFont val="Calibri"/>
        <family val="2"/>
        <scheme val="minor"/>
      </rPr>
      <t xml:space="preserve"> prior to build up.  
We do not have inhouse content design services - exhibitors must outsource content design and only send PRINT READY FILES. 
</t>
    </r>
    <r>
      <rPr>
        <b/>
        <i/>
        <sz val="10"/>
        <color theme="1"/>
        <rFont val="Calibri"/>
        <family val="2"/>
        <scheme val="minor"/>
      </rPr>
      <t>SUBMITTED FILES that require resizing or editing will be charged at R 743.75 per hour.</t>
    </r>
    <r>
      <rPr>
        <i/>
        <sz val="10"/>
        <color theme="1"/>
        <rFont val="Calibri"/>
        <family val="2"/>
        <scheme val="minor"/>
      </rPr>
      <t xml:space="preserve">
</t>
    </r>
    <r>
      <rPr>
        <sz val="10"/>
        <color theme="1"/>
        <rFont val="Calibri (Body)"/>
      </rPr>
      <t>All hired items must be treated with care, and are payable prior to delivery.  
Damaged items will be charged for at replacement value. All items hired are the responsibility of the exhibitor, until collected by the appointed contractor.</t>
    </r>
  </si>
  <si>
    <r>
      <rPr>
        <b/>
        <sz val="16"/>
        <color rgb="FFFF0000"/>
        <rFont val="Calibri (Body)"/>
      </rPr>
      <t xml:space="preserve">SUBMISSION DEADLINE: </t>
    </r>
    <r>
      <rPr>
        <b/>
        <u/>
        <sz val="16"/>
        <color rgb="FFFF0000"/>
        <rFont val="Calibri (Body)"/>
      </rPr>
      <t>13 / 10 / 2025</t>
    </r>
    <r>
      <rPr>
        <b/>
        <sz val="10"/>
        <color rgb="FFFF0000"/>
        <rFont val="Calibri"/>
        <family val="2"/>
        <scheme val="minor"/>
      </rPr>
      <t xml:space="preserve">
</t>
    </r>
    <r>
      <rPr>
        <sz val="10"/>
        <color theme="1"/>
        <rFont val="Calibri (Body)"/>
      </rPr>
      <t xml:space="preserve">FORMS SUBMITTED AFTER THIS DATE INCUR A 20% LATE-ORDER SURCHARGE  |  PAYMENT IS DUE ON PRESENTATION OF INVOICE  |  
PAYMENT IS REQUIRED </t>
    </r>
    <r>
      <rPr>
        <b/>
        <sz val="10"/>
        <color theme="1"/>
        <rFont val="Calibri (Body)"/>
      </rPr>
      <t xml:space="preserve">IN FULL </t>
    </r>
    <r>
      <rPr>
        <sz val="10"/>
        <color theme="1"/>
        <rFont val="Calibri (Body)"/>
      </rPr>
      <t>PRIOR TO DELIVERY OF ORDERED SERVICES</t>
    </r>
  </si>
  <si>
    <r>
      <rPr>
        <b/>
        <sz val="16"/>
        <color rgb="FFFF0000"/>
        <rFont val="Calibri (Body)"/>
      </rPr>
      <t xml:space="preserve">SUBMISSION DEADLINE: </t>
    </r>
    <r>
      <rPr>
        <b/>
        <u/>
        <sz val="16"/>
        <color rgb="FFFF0000"/>
        <rFont val="Calibri (Body)"/>
      </rPr>
      <t>13 / 10 / 2025</t>
    </r>
    <r>
      <rPr>
        <b/>
        <sz val="11"/>
        <color rgb="FFFF0000"/>
        <rFont val="Calibri"/>
        <family val="2"/>
        <scheme val="minor"/>
      </rPr>
      <t xml:space="preserve">
</t>
    </r>
    <r>
      <rPr>
        <sz val="11"/>
        <color theme="1"/>
        <rFont val="Calibri (Body)"/>
      </rPr>
      <t xml:space="preserve">FORMS SUBMITTED AFTER THIS DATE INCUR A 20% LATE-ORDER SURCHARGE  |  PAYMENT IS DUE ON PRESENTATION OF INVOICE
PAYMENT IS REQUIRED </t>
    </r>
    <r>
      <rPr>
        <b/>
        <sz val="11"/>
        <color theme="1"/>
        <rFont val="Calibri (Body)"/>
      </rPr>
      <t xml:space="preserve">IN FULL </t>
    </r>
    <r>
      <rPr>
        <sz val="11"/>
        <color theme="1"/>
        <rFont val="Calibri (Body)"/>
      </rPr>
      <t>PRIOR TO DELIVERY OF ORDERED SERVICES</t>
    </r>
  </si>
  <si>
    <r>
      <rPr>
        <b/>
        <sz val="16"/>
        <color rgb="FFFF0000"/>
        <rFont val="Calibri (Body)"/>
      </rPr>
      <t xml:space="preserve">SUBMISSION DEADLINE: </t>
    </r>
    <r>
      <rPr>
        <b/>
        <u/>
        <sz val="16"/>
        <color rgb="FFFF0000"/>
        <rFont val="Calibri (Body)"/>
      </rPr>
      <t>13 / 10 / 2025</t>
    </r>
    <r>
      <rPr>
        <b/>
        <sz val="10"/>
        <color rgb="FFFF0000"/>
        <rFont val="Calibri"/>
        <family val="2"/>
        <scheme val="minor"/>
      </rPr>
      <t xml:space="preserve">
</t>
    </r>
    <r>
      <rPr>
        <sz val="10"/>
        <color theme="1"/>
        <rFont val="Calibri (Body)"/>
      </rPr>
      <t xml:space="preserve">FORMS SUBMITTED AFTER THIS DATE INCUR A 20% LATE-ORDER SURCHARGE  |  PAYMENT IS DUE ON PRESENTATION OF INVOICE
PAYMENT IS REQUIRED </t>
    </r>
    <r>
      <rPr>
        <b/>
        <sz val="10"/>
        <color theme="1"/>
        <rFont val="Calibri (Body)"/>
      </rPr>
      <t xml:space="preserve">IN FULL </t>
    </r>
    <r>
      <rPr>
        <sz val="10"/>
        <color theme="1"/>
        <rFont val="Calibri (Body)"/>
      </rPr>
      <t>PRIOR TO DELIVERY OF ORDERED SERVICES</t>
    </r>
  </si>
  <si>
    <r>
      <rPr>
        <b/>
        <sz val="16"/>
        <color rgb="FFFF0000"/>
        <rFont val="Calibri"/>
        <family val="2"/>
        <scheme val="minor"/>
      </rPr>
      <t xml:space="preserve">SUBMISSION DEADLINE: </t>
    </r>
    <r>
      <rPr>
        <b/>
        <u/>
        <sz val="16"/>
        <color rgb="FFFF0000"/>
        <rFont val="Calibri"/>
        <family val="2"/>
        <scheme val="minor"/>
      </rPr>
      <t>13 / 10 / 2025</t>
    </r>
    <r>
      <rPr>
        <b/>
        <sz val="10"/>
        <color rgb="FFFF0000"/>
        <rFont val="Calibri"/>
        <family val="2"/>
        <scheme val="minor"/>
      </rPr>
      <t xml:space="preserve">
</t>
    </r>
    <r>
      <rPr>
        <sz val="10"/>
        <color theme="1"/>
        <rFont val="Calibri"/>
        <family val="2"/>
        <scheme val="minor"/>
      </rPr>
      <t xml:space="preserve">FORMS SUBMITTED AFTER THIS DATE INCUR A 20% LATE-ORDER SURCHARGE  |  PAYMENT IS DUE ON PRESENTATION OF INVOICE
PAYMENT IS REQUIRED </t>
    </r>
    <r>
      <rPr>
        <b/>
        <sz val="10"/>
        <color theme="1"/>
        <rFont val="Calibri"/>
        <family val="2"/>
        <scheme val="minor"/>
      </rPr>
      <t xml:space="preserve">IN FULL </t>
    </r>
    <r>
      <rPr>
        <sz val="10"/>
        <color theme="1"/>
        <rFont val="Calibri"/>
        <family val="2"/>
        <scheme val="minor"/>
      </rPr>
      <t>PRIOR TO DELIVERY OF ORDERED SERVICES</t>
    </r>
  </si>
  <si>
    <r>
      <t xml:space="preserve">Counter - Curved, </t>
    </r>
    <r>
      <rPr>
        <i/>
        <sz val="10"/>
        <color rgb="FFFF0000"/>
        <rFont val="Calibri"/>
        <family val="2"/>
        <scheme val="minor"/>
      </rPr>
      <t>not lockable</t>
    </r>
    <r>
      <rPr>
        <sz val="10"/>
        <color theme="1"/>
        <rFont val="Calibri"/>
        <family val="2"/>
        <scheme val="minor"/>
      </rPr>
      <t xml:space="preserve"> (Octanorm) </t>
    </r>
    <r>
      <rPr>
        <i/>
        <sz val="10"/>
        <color rgb="FFFF0000"/>
        <rFont val="Calibri"/>
        <family val="2"/>
        <scheme val="minor"/>
      </rPr>
      <t>with branded front panel</t>
    </r>
  </si>
  <si>
    <t>Artwork size: 893mmH x 1530mmW</t>
  </si>
  <si>
    <t>Artwork size: 893mmH x 1074mmW</t>
  </si>
  <si>
    <t>Artwork sizes: 893mmH x 1530mmW + 893mmH x 963mmW</t>
  </si>
  <si>
    <r>
      <t xml:space="preserve">Cupboard - Curved, </t>
    </r>
    <r>
      <rPr>
        <i/>
        <sz val="10"/>
        <color rgb="FFFF0000"/>
        <rFont val="Calibri"/>
        <family val="2"/>
        <scheme val="minor"/>
      </rPr>
      <t>lockable</t>
    </r>
    <r>
      <rPr>
        <sz val="10"/>
        <color theme="1"/>
        <rFont val="Calibri"/>
        <family val="2"/>
        <scheme val="minor"/>
      </rPr>
      <t xml:space="preserve"> (Octanorm)</t>
    </r>
  </si>
  <si>
    <r>
      <t>Cupboard - Curved,</t>
    </r>
    <r>
      <rPr>
        <sz val="10"/>
        <color rgb="FFFF0000"/>
        <rFont val="Calibri"/>
        <family val="2"/>
        <scheme val="minor"/>
      </rPr>
      <t xml:space="preserve"> </t>
    </r>
    <r>
      <rPr>
        <i/>
        <sz val="10"/>
        <color rgb="FFFF0000"/>
        <rFont val="Calibri"/>
        <family val="2"/>
        <scheme val="minor"/>
      </rPr>
      <t>lockable</t>
    </r>
    <r>
      <rPr>
        <sz val="10"/>
        <color rgb="FFFF0000"/>
        <rFont val="Calibri"/>
        <family val="2"/>
        <scheme val="minor"/>
      </rPr>
      <t xml:space="preserve"> </t>
    </r>
    <r>
      <rPr>
        <sz val="10"/>
        <color theme="1"/>
        <rFont val="Calibri"/>
        <family val="2"/>
        <scheme val="minor"/>
      </rPr>
      <t xml:space="preserve">(Octanorm) </t>
    </r>
    <r>
      <rPr>
        <i/>
        <sz val="10"/>
        <color rgb="FFFF0000"/>
        <rFont val="Calibri"/>
        <family val="2"/>
        <scheme val="minor"/>
      </rPr>
      <t>with branded front panel</t>
    </r>
  </si>
  <si>
    <r>
      <t xml:space="preserve">Counter - Curved + 1m Straight </t>
    </r>
    <r>
      <rPr>
        <i/>
        <sz val="10"/>
        <color rgb="FFFF0000"/>
        <rFont val="Calibri"/>
        <family val="2"/>
        <scheme val="minor"/>
      </rPr>
      <t>lockable</t>
    </r>
    <r>
      <rPr>
        <sz val="10"/>
        <color theme="1"/>
        <rFont val="Calibri"/>
        <family val="2"/>
        <scheme val="minor"/>
      </rPr>
      <t xml:space="preserve"> Cupboard Extension (Octanorm)</t>
    </r>
  </si>
  <si>
    <r>
      <t xml:space="preserve">Counter - Curved + 1m Straight </t>
    </r>
    <r>
      <rPr>
        <i/>
        <sz val="10"/>
        <color rgb="FFFF0000"/>
        <rFont val="Calibri"/>
        <family val="2"/>
        <scheme val="minor"/>
      </rPr>
      <t>lockable</t>
    </r>
    <r>
      <rPr>
        <sz val="10"/>
        <color theme="1"/>
        <rFont val="Calibri"/>
        <family val="2"/>
        <scheme val="minor"/>
      </rPr>
      <t xml:space="preserve"> Cupboard Extension (Octanorm) </t>
    </r>
    <r>
      <rPr>
        <i/>
        <sz val="10"/>
        <color rgb="FFFF0000"/>
        <rFont val="Calibri"/>
        <family val="2"/>
        <scheme val="minor"/>
      </rPr>
      <t>with branded front panels</t>
    </r>
    <r>
      <rPr>
        <sz val="10"/>
        <color theme="1"/>
        <rFont val="Calibri"/>
        <family val="2"/>
        <scheme val="minor"/>
      </rPr>
      <t xml:space="preserve"> </t>
    </r>
    <r>
      <rPr>
        <i/>
        <sz val="10"/>
        <color rgb="FFFF0000"/>
        <rFont val="Calibri"/>
        <family val="2"/>
        <scheme val="minor"/>
      </rPr>
      <t>(counter + cupboard)</t>
    </r>
  </si>
  <si>
    <r>
      <t>Counter - Straight -</t>
    </r>
    <r>
      <rPr>
        <i/>
        <sz val="10"/>
        <color theme="1"/>
        <rFont val="Calibri"/>
        <family val="2"/>
        <scheme val="minor"/>
      </rPr>
      <t xml:space="preserve"> </t>
    </r>
    <r>
      <rPr>
        <i/>
        <sz val="10"/>
        <color rgb="FFFF0000"/>
        <rFont val="Calibri"/>
        <family val="2"/>
        <scheme val="minor"/>
      </rPr>
      <t>not lockable</t>
    </r>
    <r>
      <rPr>
        <sz val="10"/>
        <color rgb="FFFF0000"/>
        <rFont val="Calibri"/>
        <family val="2"/>
        <scheme val="minor"/>
      </rPr>
      <t xml:space="preserve"> </t>
    </r>
    <r>
      <rPr>
        <sz val="10"/>
        <color theme="1"/>
        <rFont val="Calibri"/>
        <family val="2"/>
        <scheme val="minor"/>
      </rPr>
      <t xml:space="preserve">(Octanorm) </t>
    </r>
    <r>
      <rPr>
        <i/>
        <sz val="10"/>
        <color rgb="FFFF0000"/>
        <rFont val="Calibri"/>
        <family val="2"/>
        <scheme val="minor"/>
      </rPr>
      <t>with branded front panel</t>
    </r>
  </si>
  <si>
    <t>Artwork size: 893mmH x 963mmW</t>
  </si>
  <si>
    <r>
      <t xml:space="preserve">Cupboard - Straight, </t>
    </r>
    <r>
      <rPr>
        <i/>
        <sz val="10"/>
        <color theme="1"/>
        <rFont val="Calibri"/>
        <family val="2"/>
        <scheme val="minor"/>
      </rPr>
      <t>lockable</t>
    </r>
    <r>
      <rPr>
        <sz val="10"/>
        <color theme="1"/>
        <rFont val="Calibri"/>
        <family val="2"/>
        <scheme val="minor"/>
      </rPr>
      <t xml:space="preserve"> (Octanorm) </t>
    </r>
    <r>
      <rPr>
        <i/>
        <sz val="10"/>
        <color rgb="FFFF0000"/>
        <rFont val="Calibri"/>
        <family val="2"/>
        <scheme val="minor"/>
      </rPr>
      <t>with branded front panel</t>
    </r>
  </si>
  <si>
    <r>
      <t xml:space="preserve">Glass-top Display Counter (Newline) - </t>
    </r>
    <r>
      <rPr>
        <i/>
        <sz val="10"/>
        <color theme="1"/>
        <rFont val="Calibri"/>
        <family val="2"/>
        <scheme val="minor"/>
      </rPr>
      <t xml:space="preserve"> White </t>
    </r>
    <r>
      <rPr>
        <i/>
        <sz val="10"/>
        <color rgb="FFFF0000"/>
        <rFont val="Calibri"/>
        <family val="2"/>
        <scheme val="minor"/>
      </rPr>
      <t>with branded front panel</t>
    </r>
  </si>
  <si>
    <t>STD-SCC-GTD-B</t>
  </si>
  <si>
    <t>Artwork size: 573mmH x 963mmW</t>
  </si>
  <si>
    <r>
      <rPr>
        <b/>
        <sz val="16"/>
        <color rgb="FFFF0000"/>
        <rFont val="Calibri"/>
        <family val="2"/>
        <scheme val="minor"/>
      </rPr>
      <t xml:space="preserve">ARTWORK DEADLINE:  </t>
    </r>
    <r>
      <rPr>
        <b/>
        <u/>
        <sz val="16"/>
        <color rgb="FFFF0000"/>
        <rFont val="Calibri"/>
        <family val="2"/>
        <scheme val="minor"/>
      </rPr>
      <t>13 / 10 / 2025</t>
    </r>
    <r>
      <rPr>
        <b/>
        <sz val="10"/>
        <color rgb="FFFF0000"/>
        <rFont val="Calibri"/>
        <family val="2"/>
        <scheme val="minor"/>
      </rPr>
      <t xml:space="preserve">  (PRINT READY FILES ONLY) 
</t>
    </r>
    <r>
      <rPr>
        <i/>
        <sz val="10"/>
        <rFont val="Calibri"/>
        <family val="2"/>
        <scheme val="minor"/>
      </rPr>
      <t xml:space="preserve">Print ready artwork to be submitted by no later than 13/10/2025.  
We do not have inhouse content design services - exhibitors must outsource content design and only send PRINT READY FILES. 
</t>
    </r>
    <r>
      <rPr>
        <b/>
        <i/>
        <sz val="10"/>
        <rFont val="Calibri"/>
        <family val="2"/>
        <scheme val="minor"/>
      </rPr>
      <t xml:space="preserve">SUBMITTED FILES that require resizing or editing will be charged at R 743.75 per hour.
</t>
    </r>
    <r>
      <rPr>
        <b/>
        <i/>
        <sz val="10"/>
        <color rgb="FFFF0000"/>
        <rFont val="Calibri"/>
        <family val="2"/>
        <scheme val="minor"/>
      </rPr>
      <t>PLEASE NOTE: All vinyl branded panels remain the property of Expo Solutions. All prints will be stripped at the end of the show, 
allowing panels to be placed back into production.</t>
    </r>
  </si>
  <si>
    <t>STD-CNTC-NL-BF</t>
  </si>
  <si>
    <t>STD-CUPC-LK-BF</t>
  </si>
  <si>
    <t>STD-CNTC-EXT-BF</t>
  </si>
  <si>
    <t>STD-CNTS-NL-BF</t>
  </si>
  <si>
    <t>STD-CUPS-LK-BF</t>
  </si>
  <si>
    <r>
      <t xml:space="preserve">Counter - Curved, </t>
    </r>
    <r>
      <rPr>
        <i/>
        <sz val="10"/>
        <color rgb="FFFF0000"/>
        <rFont val="Calibri"/>
        <family val="2"/>
        <scheme val="minor"/>
      </rPr>
      <t>not lockable</t>
    </r>
    <r>
      <rPr>
        <sz val="10"/>
        <color theme="1"/>
        <rFont val="Calibri"/>
        <family val="2"/>
        <scheme val="minor"/>
      </rPr>
      <t xml:space="preserve"> (Octanorm) </t>
    </r>
    <r>
      <rPr>
        <i/>
        <sz val="10"/>
        <color rgb="FFFF0000"/>
        <rFont val="Calibri"/>
        <family val="2"/>
        <scheme val="minor"/>
      </rPr>
      <t>with branded front and side panels</t>
    </r>
  </si>
  <si>
    <t>Artwork size: 893mmH x 1530mmW + 893mmH x 468mmW (x2)</t>
  </si>
  <si>
    <t>STD-CNTC-NL-BF+S</t>
  </si>
  <si>
    <r>
      <t>Cupboard - Curved,</t>
    </r>
    <r>
      <rPr>
        <sz val="10"/>
        <color rgb="FFFF0000"/>
        <rFont val="Calibri"/>
        <family val="2"/>
        <scheme val="minor"/>
      </rPr>
      <t xml:space="preserve"> </t>
    </r>
    <r>
      <rPr>
        <i/>
        <sz val="10"/>
        <color rgb="FFFF0000"/>
        <rFont val="Calibri"/>
        <family val="2"/>
        <scheme val="minor"/>
      </rPr>
      <t>lockable</t>
    </r>
    <r>
      <rPr>
        <sz val="10"/>
        <color rgb="FFFF0000"/>
        <rFont val="Calibri"/>
        <family val="2"/>
        <scheme val="minor"/>
      </rPr>
      <t xml:space="preserve"> </t>
    </r>
    <r>
      <rPr>
        <sz val="10"/>
        <color theme="1"/>
        <rFont val="Calibri"/>
        <family val="2"/>
        <scheme val="minor"/>
      </rPr>
      <t xml:space="preserve">(Octanorm) </t>
    </r>
    <r>
      <rPr>
        <i/>
        <sz val="10"/>
        <color rgb="FFFF0000"/>
        <rFont val="Calibri"/>
        <family val="2"/>
        <scheme val="minor"/>
      </rPr>
      <t>with branded front and side panels</t>
    </r>
  </si>
  <si>
    <t>Artwork size: 893mmH x 1074mmW + 893mmH x 468mmW (x2)</t>
  </si>
  <si>
    <t>STD-CUPC-LK-BF+S</t>
  </si>
  <si>
    <t>STD-CNTC-EXT-BF+S</t>
  </si>
  <si>
    <r>
      <t xml:space="preserve">Counter - Curved + 1m Straight </t>
    </r>
    <r>
      <rPr>
        <i/>
        <sz val="10"/>
        <color rgb="FFFF0000"/>
        <rFont val="Calibri"/>
        <family val="2"/>
        <scheme val="minor"/>
      </rPr>
      <t>lockable</t>
    </r>
    <r>
      <rPr>
        <sz val="10"/>
        <color theme="1"/>
        <rFont val="Calibri"/>
        <family val="2"/>
        <scheme val="minor"/>
      </rPr>
      <t xml:space="preserve"> Cupboard Extension (Octanorm) </t>
    </r>
    <r>
      <rPr>
        <i/>
        <sz val="10"/>
        <color rgb="FFFF0000"/>
        <rFont val="Calibri"/>
        <family val="2"/>
        <scheme val="minor"/>
      </rPr>
      <t>with branded front (counter + cupboard) and side panels</t>
    </r>
  </si>
  <si>
    <r>
      <t>Counter - Straight -</t>
    </r>
    <r>
      <rPr>
        <i/>
        <sz val="10"/>
        <color theme="1"/>
        <rFont val="Calibri"/>
        <family val="2"/>
        <scheme val="minor"/>
      </rPr>
      <t xml:space="preserve"> </t>
    </r>
    <r>
      <rPr>
        <i/>
        <sz val="10"/>
        <color rgb="FFFF0000"/>
        <rFont val="Calibri"/>
        <family val="2"/>
        <scheme val="minor"/>
      </rPr>
      <t>not lockable</t>
    </r>
    <r>
      <rPr>
        <sz val="10"/>
        <color rgb="FFFF0000"/>
        <rFont val="Calibri"/>
        <family val="2"/>
        <scheme val="minor"/>
      </rPr>
      <t xml:space="preserve"> </t>
    </r>
    <r>
      <rPr>
        <sz val="10"/>
        <color theme="1"/>
        <rFont val="Calibri"/>
        <family val="2"/>
        <scheme val="minor"/>
      </rPr>
      <t xml:space="preserve">(Octanorm) </t>
    </r>
    <r>
      <rPr>
        <i/>
        <sz val="10"/>
        <color rgb="FFFF0000"/>
        <rFont val="Calibri"/>
        <family val="2"/>
        <scheme val="minor"/>
      </rPr>
      <t>with branded front and side panels</t>
    </r>
  </si>
  <si>
    <t>Artwork size: 893mmH x 963mmW 
+ 893mmH x 468mmW (x2)</t>
  </si>
  <si>
    <t>Artwork sizes: 893mmH x 1530mmW + 893mmH x 963mmW 
+ 893mmH x 468mmW (x2)</t>
  </si>
  <si>
    <t>STD-CNTS-NL-BF+S</t>
  </si>
  <si>
    <r>
      <t xml:space="preserve">Cupboard - Straight, </t>
    </r>
    <r>
      <rPr>
        <i/>
        <sz val="10"/>
        <color theme="1"/>
        <rFont val="Calibri"/>
        <family val="2"/>
        <scheme val="minor"/>
      </rPr>
      <t>lockable</t>
    </r>
    <r>
      <rPr>
        <sz val="10"/>
        <color theme="1"/>
        <rFont val="Calibri"/>
        <family val="2"/>
        <scheme val="minor"/>
      </rPr>
      <t xml:space="preserve"> (Octanorm) </t>
    </r>
    <r>
      <rPr>
        <i/>
        <sz val="10"/>
        <color rgb="FFFF0000"/>
        <rFont val="Calibri"/>
        <family val="2"/>
        <scheme val="minor"/>
      </rPr>
      <t>with branded front and side panels</t>
    </r>
  </si>
  <si>
    <t>STD-CUPS-LK-BF+S</t>
  </si>
  <si>
    <r>
      <t xml:space="preserve">All hired items must be treated with care, and are payable prior to delivery.  
Damaged items will be charged for at replacement value.  All items hired are the responsibility of the exhibitor, until collected by the appointed contractor.
</t>
    </r>
    <r>
      <rPr>
        <sz val="8"/>
        <color theme="0"/>
        <rFont val="Calibri"/>
        <family val="2"/>
        <scheme val="minor"/>
      </rPr>
      <t>.</t>
    </r>
    <r>
      <rPr>
        <sz val="11"/>
        <color theme="1"/>
        <rFont val="Calibri"/>
        <family val="2"/>
        <scheme val="minor"/>
      </rPr>
      <t xml:space="preserve">
</t>
    </r>
  </si>
  <si>
    <r>
      <rPr>
        <b/>
        <sz val="11"/>
        <color rgb="FFFF0000"/>
        <rFont val="Calibri"/>
        <family val="2"/>
        <scheme val="minor"/>
      </rPr>
      <t xml:space="preserve">NOTE </t>
    </r>
    <r>
      <rPr>
        <i/>
        <sz val="11"/>
        <color rgb="FFFF0000"/>
        <rFont val="Calibri"/>
        <family val="2"/>
        <scheme val="minor"/>
      </rPr>
      <t>for</t>
    </r>
    <r>
      <rPr>
        <b/>
        <sz val="11"/>
        <color rgb="FFFF0000"/>
        <rFont val="Calibri"/>
        <family val="2"/>
        <scheme val="minor"/>
      </rPr>
      <t xml:space="preserve"> </t>
    </r>
    <r>
      <rPr>
        <u/>
        <sz val="11"/>
        <color rgb="FFFF0000"/>
        <rFont val="Calibri"/>
        <family val="2"/>
        <scheme val="minor"/>
      </rPr>
      <t>Sustainable Package Stand Exhibitors</t>
    </r>
    <r>
      <rPr>
        <sz val="11"/>
        <color rgb="FFFF0000"/>
        <rFont val="Calibri"/>
        <family val="2"/>
        <scheme val="minor"/>
      </rPr>
      <t>: The Sustainable Package</t>
    </r>
    <r>
      <rPr>
        <i/>
        <sz val="11"/>
        <color rgb="FFFF0000"/>
        <rFont val="Calibri"/>
        <family val="2"/>
        <scheme val="minor"/>
      </rPr>
      <t xml:space="preserve"> </t>
    </r>
    <r>
      <rPr>
        <i/>
        <u/>
        <sz val="11"/>
        <color rgb="FFFF0000"/>
        <rFont val="Calibri"/>
        <family val="2"/>
        <scheme val="minor"/>
      </rPr>
      <t>includes</t>
    </r>
    <r>
      <rPr>
        <sz val="11"/>
        <color rgb="FFFF0000"/>
        <rFont val="Calibri"/>
        <family val="2"/>
        <scheme val="minor"/>
      </rPr>
      <t xml:space="preserve"> 2 x 15A plug points and a minimum of 2 x LED long arm spotlights. Order additional below only if required.</t>
    </r>
  </si>
  <si>
    <r>
      <rPr>
        <b/>
        <sz val="11"/>
        <color rgb="FFFF0000"/>
        <rFont val="Calibri"/>
        <family val="2"/>
        <scheme val="minor"/>
      </rPr>
      <t>NOTE</t>
    </r>
    <r>
      <rPr>
        <i/>
        <sz val="11"/>
        <color rgb="FFFF0000"/>
        <rFont val="Calibri"/>
        <family val="2"/>
        <scheme val="minor"/>
      </rPr>
      <t xml:space="preserve"> for</t>
    </r>
    <r>
      <rPr>
        <b/>
        <sz val="11"/>
        <color rgb="FFFF0000"/>
        <rFont val="Calibri"/>
        <family val="2"/>
        <scheme val="minor"/>
      </rPr>
      <t xml:space="preserve"> </t>
    </r>
    <r>
      <rPr>
        <u/>
        <sz val="11"/>
        <color rgb="FFFF0000"/>
        <rFont val="Calibri"/>
        <family val="2"/>
        <scheme val="minor"/>
      </rPr>
      <t>Space Only Exhibitors</t>
    </r>
    <r>
      <rPr>
        <sz val="11"/>
        <color rgb="FFFF0000"/>
        <rFont val="Calibri"/>
        <family val="2"/>
        <scheme val="minor"/>
      </rPr>
      <t xml:space="preserve">: It is </t>
    </r>
    <r>
      <rPr>
        <i/>
        <u/>
        <sz val="11"/>
        <color rgb="FFFF0000"/>
        <rFont val="Calibri"/>
        <family val="2"/>
        <scheme val="minor"/>
      </rPr>
      <t>compulsory</t>
    </r>
    <r>
      <rPr>
        <sz val="11"/>
        <color rgb="FFFF0000"/>
        <rFont val="Calibri"/>
        <family val="2"/>
        <scheme val="minor"/>
      </rPr>
      <t xml:space="preserve"> for SPACE ONLY exhibitors to order a minimum power supply of a 32A Single Phase Distribution Board.</t>
    </r>
  </si>
  <si>
    <r>
      <rPr>
        <b/>
        <i/>
        <sz val="11"/>
        <color rgb="FFFF0000"/>
        <rFont val="Calibri (Body)"/>
      </rPr>
      <t>Compulsory</t>
    </r>
    <r>
      <rPr>
        <sz val="11"/>
        <color theme="1"/>
        <rFont val="Calibri"/>
        <family val="2"/>
        <scheme val="minor"/>
      </rPr>
      <t xml:space="preserve"> </t>
    </r>
    <r>
      <rPr>
        <i/>
        <sz val="11"/>
        <color theme="1"/>
        <rFont val="Calibri"/>
        <family val="2"/>
        <scheme val="minor"/>
      </rPr>
      <t xml:space="preserve">for </t>
    </r>
    <r>
      <rPr>
        <b/>
        <i/>
        <sz val="11"/>
        <color theme="1"/>
        <rFont val="Calibri"/>
        <family val="2"/>
        <scheme val="minor"/>
      </rPr>
      <t>SPACE ONLY</t>
    </r>
    <r>
      <rPr>
        <i/>
        <sz val="11"/>
        <color theme="1"/>
        <rFont val="Calibri"/>
        <family val="2"/>
        <scheme val="minor"/>
      </rPr>
      <t xml:space="preserve"> exhibitors
Optional for </t>
    </r>
    <r>
      <rPr>
        <b/>
        <i/>
        <sz val="11"/>
        <color theme="1"/>
        <rFont val="Calibri"/>
        <family val="2"/>
        <scheme val="minor"/>
      </rPr>
      <t>SUSTAINABLE PACKAGE</t>
    </r>
    <r>
      <rPr>
        <i/>
        <sz val="11"/>
        <color theme="1"/>
        <rFont val="Calibri"/>
        <family val="2"/>
        <scheme val="minor"/>
      </rPr>
      <t xml:space="preserve"> exhibitors</t>
    </r>
  </si>
  <si>
    <t>Sustainable Package Exhibitor Information</t>
  </si>
  <si>
    <r>
      <rPr>
        <b/>
        <i/>
        <sz val="11"/>
        <color rgb="FFFF0000"/>
        <rFont val="Calibri (Body)"/>
      </rPr>
      <t>Compulsory</t>
    </r>
    <r>
      <rPr>
        <sz val="11"/>
        <color theme="1"/>
        <rFont val="Calibri"/>
        <family val="2"/>
        <scheme val="minor"/>
      </rPr>
      <t xml:space="preserve"> </t>
    </r>
    <r>
      <rPr>
        <i/>
        <sz val="11"/>
        <color theme="1"/>
        <rFont val="Calibri"/>
        <family val="2"/>
        <scheme val="minor"/>
      </rPr>
      <t xml:space="preserve">for </t>
    </r>
    <r>
      <rPr>
        <b/>
        <i/>
        <sz val="11"/>
        <color theme="1"/>
        <rFont val="Calibri"/>
        <family val="2"/>
        <scheme val="minor"/>
      </rPr>
      <t>SUSTAINABLE PACKAGE</t>
    </r>
    <r>
      <rPr>
        <i/>
        <sz val="11"/>
        <color theme="1"/>
        <rFont val="Calibri"/>
        <family val="2"/>
        <scheme val="minor"/>
      </rPr>
      <t xml:space="preserve"> exhibitors</t>
    </r>
  </si>
  <si>
    <r>
      <rPr>
        <b/>
        <sz val="11"/>
        <color rgb="FFFF0000"/>
        <rFont val="Calibri"/>
        <family val="2"/>
        <scheme val="minor"/>
      </rPr>
      <t xml:space="preserve">NOTE </t>
    </r>
    <r>
      <rPr>
        <i/>
        <sz val="11"/>
        <color rgb="FFFF0000"/>
        <rFont val="Calibri"/>
        <family val="2"/>
        <scheme val="minor"/>
      </rPr>
      <t>for</t>
    </r>
    <r>
      <rPr>
        <b/>
        <sz val="11"/>
        <color rgb="FFFF0000"/>
        <rFont val="Calibri"/>
        <family val="2"/>
        <scheme val="minor"/>
      </rPr>
      <t xml:space="preserve"> </t>
    </r>
    <r>
      <rPr>
        <u/>
        <sz val="11"/>
        <color rgb="FFFF0000"/>
        <rFont val="Calibri"/>
        <family val="2"/>
        <scheme val="minor"/>
      </rPr>
      <t>Sustainable Package Stand Exhibitors</t>
    </r>
    <r>
      <rPr>
        <sz val="11"/>
        <color rgb="FFFF0000"/>
        <rFont val="Calibri"/>
        <family val="2"/>
        <scheme val="minor"/>
      </rPr>
      <t>: The Sustainable Package</t>
    </r>
    <r>
      <rPr>
        <i/>
        <sz val="11"/>
        <color rgb="FFFF0000"/>
        <rFont val="Calibri"/>
        <family val="2"/>
        <scheme val="minor"/>
      </rPr>
      <t xml:space="preserve"> </t>
    </r>
    <r>
      <rPr>
        <i/>
        <u/>
        <sz val="11"/>
        <color rgb="FFFF0000"/>
        <rFont val="Calibri"/>
        <family val="2"/>
        <scheme val="minor"/>
      </rPr>
      <t>includes</t>
    </r>
    <r>
      <rPr>
        <sz val="11"/>
        <color rgb="FFFF0000"/>
        <rFont val="Calibri"/>
        <family val="2"/>
        <scheme val="minor"/>
      </rPr>
      <t xml:space="preserve"> carpet in a colour selected by the Organisers. No colour may be specified although an alternative colour may be available on special request - please enquire.</t>
    </r>
  </si>
  <si>
    <r>
      <rPr>
        <b/>
        <sz val="11"/>
        <color rgb="FFFF0000"/>
        <rFont val="Calibri"/>
        <family val="2"/>
        <scheme val="minor"/>
      </rPr>
      <t>NOTE</t>
    </r>
    <r>
      <rPr>
        <i/>
        <sz val="11"/>
        <color rgb="FFFF0000"/>
        <rFont val="Calibri"/>
        <family val="2"/>
        <scheme val="minor"/>
      </rPr>
      <t xml:space="preserve"> for</t>
    </r>
    <r>
      <rPr>
        <b/>
        <sz val="11"/>
        <color rgb="FFFF0000"/>
        <rFont val="Calibri"/>
        <family val="2"/>
        <scheme val="minor"/>
      </rPr>
      <t xml:space="preserve"> </t>
    </r>
    <r>
      <rPr>
        <u/>
        <sz val="11"/>
        <color rgb="FFFF0000"/>
        <rFont val="Calibri"/>
        <family val="2"/>
        <scheme val="minor"/>
      </rPr>
      <t>Space Only Exhibitors</t>
    </r>
    <r>
      <rPr>
        <sz val="11"/>
        <color rgb="FFFF0000"/>
        <rFont val="Calibri"/>
        <family val="2"/>
        <scheme val="minor"/>
      </rPr>
      <t xml:space="preserve">: It is </t>
    </r>
    <r>
      <rPr>
        <i/>
        <u/>
        <sz val="11"/>
        <color rgb="FFFF0000"/>
        <rFont val="Calibri"/>
        <family val="2"/>
        <scheme val="minor"/>
      </rPr>
      <t>compulsory</t>
    </r>
    <r>
      <rPr>
        <sz val="11"/>
        <color rgb="FFFF0000"/>
        <rFont val="Calibri"/>
        <family val="2"/>
        <scheme val="minor"/>
      </rPr>
      <t xml:space="preserve"> for SPACE ONLY exhibitors to supply their own floor protection or order carpet below. Please indicate with quantity required i.e. "9".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</si>
</sst>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R&quot;* #,##0.00_-;\-&quot;R&quot;* #,##0.00_-;_-&quot;R&quot;* &quot;-&quot;??_-;_-@_-"/>
    <numFmt numFmtId="164" formatCode="&quot;R&quot;\ #,##0.00"/>
    <numFmt numFmtId="165" formatCode="[$R-1C09]#,##0.00"/>
    <numFmt numFmtId="166" formatCode="_ * #,##0.00_ ;_ * \-#,##0.00_ ;_ * &quot;-&quot;??_ ;_ @_ "/>
  </numFmts>
  <fonts count="108">
    <font>
      <sz val="11"/>
      <color theme="1"/>
      <name val="Calibri"/>
      <family val="2"/>
      <scheme val="minor"/>
    </font>
    <font>
      <sz val="12"/>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b/>
      <sz val="14"/>
      <color theme="0"/>
      <name val="Calibri"/>
      <family val="2"/>
      <scheme val="minor"/>
    </font>
    <font>
      <b/>
      <sz val="10"/>
      <color theme="0"/>
      <name val="Calibri"/>
      <family val="2"/>
      <scheme val="minor"/>
    </font>
    <font>
      <sz val="14"/>
      <color theme="0"/>
      <name val="Calibri"/>
      <family val="2"/>
      <scheme val="minor"/>
    </font>
    <font>
      <sz val="10"/>
      <name val="Calibri"/>
      <family val="2"/>
      <scheme val="minor"/>
    </font>
    <font>
      <b/>
      <sz val="10"/>
      <color rgb="FFFF0000"/>
      <name val="Calibri"/>
      <family val="2"/>
      <scheme val="minor"/>
    </font>
    <font>
      <sz val="9"/>
      <name val="Calibri"/>
      <family val="2"/>
      <scheme val="minor"/>
    </font>
    <font>
      <sz val="10"/>
      <color rgb="FF000000"/>
      <name val="Calibri"/>
      <family val="2"/>
      <scheme val="minor"/>
    </font>
    <font>
      <sz val="10"/>
      <color rgb="FFFF0000"/>
      <name val="Calibri"/>
      <family val="2"/>
      <scheme val="minor"/>
    </font>
    <font>
      <b/>
      <sz val="11"/>
      <color rgb="FFFF0000"/>
      <name val="Calibri"/>
      <family val="2"/>
      <scheme val="minor"/>
    </font>
    <font>
      <b/>
      <sz val="12"/>
      <color theme="1"/>
      <name val="Calibri"/>
      <family val="2"/>
      <scheme val="minor"/>
    </font>
    <font>
      <u/>
      <sz val="11"/>
      <color theme="10"/>
      <name val="Calibri"/>
      <family val="2"/>
    </font>
    <font>
      <i/>
      <sz val="11"/>
      <color theme="1"/>
      <name val="Calibri"/>
      <family val="2"/>
      <scheme val="minor"/>
    </font>
    <font>
      <sz val="24"/>
      <color theme="1"/>
      <name val="Calibri"/>
      <family val="2"/>
      <scheme val="minor"/>
    </font>
    <font>
      <i/>
      <sz val="10"/>
      <color theme="1"/>
      <name val="Calibri"/>
      <family val="2"/>
      <scheme val="minor"/>
    </font>
    <font>
      <b/>
      <sz val="12"/>
      <color rgb="FFFF0000"/>
      <name val="Calibri"/>
      <family val="2"/>
      <scheme val="minor"/>
    </font>
    <font>
      <b/>
      <sz val="11"/>
      <name val="Calibri"/>
      <family val="2"/>
      <scheme val="minor"/>
    </font>
    <font>
      <sz val="11"/>
      <name val="Calibri"/>
      <family val="2"/>
      <scheme val="minor"/>
    </font>
    <font>
      <b/>
      <sz val="12"/>
      <color theme="0"/>
      <name val="Calibri"/>
      <family val="2"/>
      <scheme val="minor"/>
    </font>
    <font>
      <b/>
      <sz val="10"/>
      <name val="Calibri"/>
      <family val="2"/>
      <scheme val="minor"/>
    </font>
    <font>
      <i/>
      <sz val="10"/>
      <color rgb="FFFF0000"/>
      <name val="Calibri"/>
      <family val="2"/>
      <scheme val="minor"/>
    </font>
    <font>
      <b/>
      <i/>
      <sz val="10"/>
      <color rgb="FFFF0000"/>
      <name val="Calibri"/>
      <family val="2"/>
      <scheme val="minor"/>
    </font>
    <font>
      <b/>
      <i/>
      <sz val="8"/>
      <color rgb="FFFF0000"/>
      <name val="Calibri"/>
      <family val="2"/>
      <scheme val="minor"/>
    </font>
    <font>
      <b/>
      <i/>
      <sz val="9"/>
      <color rgb="FFFF0000"/>
      <name val="Calibri"/>
      <family val="2"/>
      <scheme val="minor"/>
    </font>
    <font>
      <b/>
      <i/>
      <sz val="10"/>
      <color theme="0"/>
      <name val="Calibri"/>
      <family val="2"/>
      <scheme val="minor"/>
    </font>
    <font>
      <b/>
      <i/>
      <sz val="10"/>
      <color theme="1"/>
      <name val="Calibri"/>
      <family val="2"/>
      <scheme val="minor"/>
    </font>
    <font>
      <b/>
      <sz val="11"/>
      <color theme="0"/>
      <name val="Calibri"/>
      <family val="2"/>
      <scheme val="minor"/>
    </font>
    <font>
      <b/>
      <sz val="16"/>
      <color theme="0"/>
      <name val="Calibri"/>
      <family val="2"/>
      <scheme val="minor"/>
    </font>
    <font>
      <sz val="14"/>
      <color rgb="FFFF0000"/>
      <name val="Calibri"/>
      <family val="2"/>
      <scheme val="minor"/>
    </font>
    <font>
      <sz val="8"/>
      <color theme="1"/>
      <name val="Calibri"/>
      <family val="2"/>
      <scheme val="minor"/>
    </font>
    <font>
      <vertAlign val="superscript"/>
      <sz val="10"/>
      <color theme="1"/>
      <name val="Calibri"/>
      <family val="2"/>
      <scheme val="minor"/>
    </font>
    <font>
      <sz val="9"/>
      <color theme="1"/>
      <name val="Calibri"/>
      <family val="2"/>
      <scheme val="minor"/>
    </font>
    <font>
      <sz val="11"/>
      <color theme="1"/>
      <name val="Calibri"/>
      <family val="2"/>
      <scheme val="minor"/>
    </font>
    <font>
      <b/>
      <i/>
      <sz val="10"/>
      <color rgb="FF000000"/>
      <name val="Calibri"/>
      <family val="2"/>
      <scheme val="minor"/>
    </font>
    <font>
      <i/>
      <sz val="10"/>
      <color rgb="FF000000"/>
      <name val="Calibri"/>
      <family val="2"/>
      <scheme val="minor"/>
    </font>
    <font>
      <sz val="10"/>
      <color rgb="FF000000"/>
      <name val="Calibri"/>
      <family val="2"/>
    </font>
    <font>
      <sz val="9"/>
      <color theme="0"/>
      <name val="Calibri"/>
      <family val="2"/>
      <scheme val="minor"/>
    </font>
    <font>
      <sz val="10"/>
      <color theme="0"/>
      <name val="Calibri"/>
      <family val="2"/>
      <scheme val="minor"/>
    </font>
    <font>
      <b/>
      <i/>
      <sz val="9"/>
      <name val="Calibri"/>
      <family val="2"/>
      <scheme val="minor"/>
    </font>
    <font>
      <sz val="10"/>
      <name val="Arial"/>
      <family val="2"/>
    </font>
    <font>
      <sz val="11"/>
      <color rgb="FFFF0000"/>
      <name val="Calibri"/>
      <family val="2"/>
      <scheme val="minor"/>
    </font>
    <font>
      <b/>
      <sz val="12"/>
      <color rgb="FF042682"/>
      <name val="Calibri (Body)"/>
    </font>
    <font>
      <u/>
      <sz val="11"/>
      <color theme="1"/>
      <name val="Calibri"/>
      <family val="2"/>
      <scheme val="minor"/>
    </font>
    <font>
      <b/>
      <i/>
      <sz val="11"/>
      <color theme="1"/>
      <name val="Calibri"/>
      <family val="2"/>
      <scheme val="minor"/>
    </font>
    <font>
      <sz val="11"/>
      <color theme="1"/>
      <name val="Calibri (Body)"/>
    </font>
    <font>
      <b/>
      <sz val="14"/>
      <color rgb="FFFF0000"/>
      <name val="Calibri (Body)"/>
    </font>
    <font>
      <sz val="10"/>
      <color theme="1"/>
      <name val="Calibri (Body)"/>
    </font>
    <font>
      <b/>
      <sz val="10"/>
      <color theme="1"/>
      <name val="Calibri (Body)"/>
    </font>
    <font>
      <u/>
      <sz val="11"/>
      <color theme="1"/>
      <name val="Calibri (Body)"/>
    </font>
    <font>
      <b/>
      <sz val="14"/>
      <color rgb="FF042682"/>
      <name val="Calibri"/>
      <family val="2"/>
      <scheme val="minor"/>
    </font>
    <font>
      <b/>
      <sz val="14"/>
      <color theme="1"/>
      <name val="Calibri"/>
      <family val="2"/>
      <scheme val="minor"/>
    </font>
    <font>
      <b/>
      <sz val="10"/>
      <color theme="0"/>
      <name val="Calibri (Body)"/>
    </font>
    <font>
      <b/>
      <sz val="10"/>
      <color rgb="FFFF0000"/>
      <name val="Calibri (Body)"/>
    </font>
    <font>
      <i/>
      <sz val="12"/>
      <color theme="0"/>
      <name val="Calibri"/>
      <family val="2"/>
      <scheme val="minor"/>
    </font>
    <font>
      <i/>
      <u/>
      <sz val="12"/>
      <color theme="0"/>
      <name val="Calibri"/>
      <family val="2"/>
      <scheme val="minor"/>
    </font>
    <font>
      <b/>
      <i/>
      <sz val="20"/>
      <color rgb="FF042682"/>
      <name val="Calibri"/>
      <family val="2"/>
      <scheme val="minor"/>
    </font>
    <font>
      <i/>
      <sz val="12"/>
      <color theme="0"/>
      <name val="Calibri (Body)"/>
    </font>
    <font>
      <b/>
      <sz val="12"/>
      <color theme="3"/>
      <name val="Calibri"/>
      <family val="2"/>
      <scheme val="minor"/>
    </font>
    <font>
      <b/>
      <sz val="12"/>
      <color rgb="FFFF0000"/>
      <name val="Calibri (Body)"/>
    </font>
    <font>
      <i/>
      <sz val="10"/>
      <color rgb="FF003192"/>
      <name val="Calibri"/>
      <family val="2"/>
      <scheme val="minor"/>
    </font>
    <font>
      <i/>
      <sz val="10"/>
      <color theme="4" tint="-0.499984740745262"/>
      <name val="Calibri"/>
      <family val="2"/>
      <scheme val="minor"/>
    </font>
    <font>
      <b/>
      <sz val="16"/>
      <color rgb="FFFF0000"/>
      <name val="Calibri (Body)"/>
    </font>
    <font>
      <b/>
      <sz val="14"/>
      <color rgb="FF002060"/>
      <name val="Calibri"/>
      <family val="2"/>
      <scheme val="minor"/>
    </font>
    <font>
      <sz val="12"/>
      <color theme="0"/>
      <name val="Calibri (Body)"/>
    </font>
    <font>
      <b/>
      <sz val="12"/>
      <color theme="0"/>
      <name val="Calibri (Body)"/>
    </font>
    <font>
      <b/>
      <u/>
      <sz val="16"/>
      <color rgb="FFFF0000"/>
      <name val="Calibri (Body)"/>
    </font>
    <font>
      <b/>
      <u/>
      <sz val="11"/>
      <color theme="1"/>
      <name val="Calibri"/>
      <family val="2"/>
      <scheme val="minor"/>
    </font>
    <font>
      <b/>
      <sz val="11"/>
      <color theme="1"/>
      <name val="Calibri (Body)"/>
    </font>
    <font>
      <b/>
      <sz val="11"/>
      <color theme="0" tint="-4.9989318521683403E-2"/>
      <name val="Calibri"/>
      <family val="2"/>
      <scheme val="minor"/>
    </font>
    <font>
      <sz val="10"/>
      <color rgb="FF042682"/>
      <name val="Calibri"/>
      <family val="2"/>
      <scheme val="minor"/>
    </font>
    <font>
      <b/>
      <sz val="10"/>
      <color rgb="FF042682"/>
      <name val="Calibri"/>
      <family val="2"/>
      <scheme val="minor"/>
    </font>
    <font>
      <sz val="10"/>
      <color theme="0"/>
      <name val="Calibri (Body)"/>
    </font>
    <font>
      <i/>
      <sz val="11"/>
      <color theme="1"/>
      <name val="Calibri (Body)"/>
    </font>
    <font>
      <sz val="9"/>
      <color theme="1"/>
      <name val="Calibri (Body)"/>
    </font>
    <font>
      <b/>
      <sz val="11"/>
      <color theme="0"/>
      <name val="Calibri (Body)"/>
    </font>
    <font>
      <b/>
      <sz val="11"/>
      <color rgb="FFFFFF00"/>
      <name val="Calibri (Body)"/>
    </font>
    <font>
      <b/>
      <u/>
      <sz val="14"/>
      <color rgb="FFFF0000"/>
      <name val="Calibri (Body)"/>
    </font>
    <font>
      <b/>
      <sz val="16"/>
      <color rgb="FF042682"/>
      <name val="Calibri"/>
      <family val="2"/>
      <scheme val="minor"/>
    </font>
    <font>
      <b/>
      <sz val="22"/>
      <color rgb="FFFF0000"/>
      <name val="Calibri"/>
      <family val="2"/>
      <scheme val="minor"/>
    </font>
    <font>
      <b/>
      <i/>
      <sz val="11"/>
      <color theme="1"/>
      <name val="Calibri (Body)"/>
    </font>
    <font>
      <b/>
      <i/>
      <sz val="10"/>
      <color theme="1"/>
      <name val="Calibri (Body)"/>
    </font>
    <font>
      <b/>
      <sz val="11"/>
      <color rgb="FFC00000"/>
      <name val="Calibri"/>
      <family val="2"/>
      <scheme val="minor"/>
    </font>
    <font>
      <b/>
      <sz val="12"/>
      <name val="Calibri"/>
      <family val="2"/>
      <scheme val="minor"/>
    </font>
    <font>
      <sz val="12"/>
      <name val="Calibri"/>
      <family val="2"/>
      <scheme val="minor"/>
    </font>
    <font>
      <b/>
      <u/>
      <sz val="12"/>
      <name val="Calibri"/>
      <family val="2"/>
      <scheme val="minor"/>
    </font>
    <font>
      <b/>
      <sz val="12"/>
      <name val="Calibri (Body)"/>
    </font>
    <font>
      <i/>
      <sz val="11"/>
      <color rgb="FFFF0000"/>
      <name val="Calibri"/>
      <family val="2"/>
      <scheme val="minor"/>
    </font>
    <font>
      <b/>
      <sz val="10"/>
      <color rgb="FF0070C0"/>
      <name val="Calibri"/>
      <family val="2"/>
      <scheme val="minor"/>
    </font>
    <font>
      <b/>
      <i/>
      <u/>
      <sz val="11"/>
      <color rgb="FF0070C0"/>
      <name val="Calibri (Body)"/>
    </font>
    <font>
      <b/>
      <i/>
      <sz val="8"/>
      <color rgb="FF0070C0"/>
      <name val="Calibri"/>
      <family val="2"/>
      <scheme val="minor"/>
    </font>
    <font>
      <i/>
      <sz val="8"/>
      <color rgb="FF0070C0"/>
      <name val="Calibri"/>
      <family val="2"/>
      <scheme val="minor"/>
    </font>
    <font>
      <b/>
      <sz val="8"/>
      <color theme="1"/>
      <name val="Calibri"/>
      <family val="2"/>
      <scheme val="minor"/>
    </font>
    <font>
      <b/>
      <u/>
      <sz val="11"/>
      <color rgb="FFFF0000"/>
      <name val="Calibri"/>
      <family val="2"/>
      <scheme val="minor"/>
    </font>
    <font>
      <b/>
      <i/>
      <sz val="11"/>
      <color rgb="FFFF0000"/>
      <name val="Calibri (Body)"/>
    </font>
    <font>
      <b/>
      <sz val="13"/>
      <color theme="0"/>
      <name val="Calibri"/>
      <family val="2"/>
      <scheme val="minor"/>
    </font>
    <font>
      <b/>
      <u/>
      <sz val="12"/>
      <color rgb="FF002060"/>
      <name val="Calibri"/>
      <family val="2"/>
    </font>
    <font>
      <b/>
      <sz val="16"/>
      <color rgb="FFFF0000"/>
      <name val="Calibri"/>
      <family val="2"/>
      <scheme val="minor"/>
    </font>
    <font>
      <b/>
      <u/>
      <sz val="16"/>
      <color rgb="FFFF0000"/>
      <name val="Calibri"/>
      <family val="2"/>
      <scheme val="minor"/>
    </font>
    <font>
      <i/>
      <sz val="10"/>
      <color rgb="FF0070C0"/>
      <name val="Calibri"/>
      <family val="2"/>
      <scheme val="minor"/>
    </font>
    <font>
      <i/>
      <sz val="10"/>
      <name val="Calibri"/>
      <family val="2"/>
      <scheme val="minor"/>
    </font>
    <font>
      <b/>
      <i/>
      <sz val="10"/>
      <name val="Calibri"/>
      <family val="2"/>
      <scheme val="minor"/>
    </font>
    <font>
      <i/>
      <u/>
      <sz val="11"/>
      <color rgb="FFFF0000"/>
      <name val="Calibri"/>
      <family val="2"/>
      <scheme val="minor"/>
    </font>
    <font>
      <sz val="8"/>
      <color theme="0"/>
      <name val="Calibri"/>
      <family val="2"/>
      <scheme val="minor"/>
    </font>
    <font>
      <u/>
      <sz val="11"/>
      <color rgb="FFFF0000"/>
      <name val="Calibri"/>
      <family val="2"/>
      <scheme val="minor"/>
    </font>
  </fonts>
  <fills count="10">
    <fill>
      <patternFill patternType="none"/>
    </fill>
    <fill>
      <patternFill patternType="gray125"/>
    </fill>
    <fill>
      <patternFill patternType="solid">
        <fgColor theme="1" tint="0.499984740745262"/>
        <bgColor indexed="64"/>
      </patternFill>
    </fill>
    <fill>
      <patternFill patternType="solid">
        <fgColor theme="0" tint="-4.9989318521683403E-2"/>
        <bgColor indexed="64"/>
      </patternFill>
    </fill>
    <fill>
      <patternFill patternType="solid">
        <fgColor rgb="FFFFFF81"/>
        <bgColor indexed="64"/>
      </patternFill>
    </fill>
    <fill>
      <patternFill patternType="solid">
        <fgColor theme="0"/>
        <bgColor indexed="64"/>
      </patternFill>
    </fill>
    <fill>
      <patternFill patternType="solid">
        <fgColor rgb="FF002060"/>
        <bgColor indexed="64"/>
      </patternFill>
    </fill>
    <fill>
      <patternFill patternType="solid">
        <fgColor rgb="FF042682"/>
        <bgColor indexed="64"/>
      </patternFill>
    </fill>
    <fill>
      <patternFill patternType="solid">
        <fgColor rgb="FFD9E1F2"/>
        <bgColor indexed="64"/>
      </patternFill>
    </fill>
    <fill>
      <patternFill patternType="solid">
        <fgColor theme="0" tint="-0.14999847407452621"/>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style="thin">
        <color rgb="FF969696"/>
      </left>
      <right/>
      <top/>
      <bottom/>
      <diagonal/>
    </border>
    <border>
      <left/>
      <right style="thin">
        <color rgb="FF969696"/>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right/>
      <top/>
      <bottom style="medium">
        <color indexed="64"/>
      </bottom>
      <diagonal/>
    </border>
    <border>
      <left/>
      <right style="medium">
        <color theme="1"/>
      </right>
      <top style="medium">
        <color theme="1"/>
      </top>
      <bottom style="medium">
        <color theme="1"/>
      </bottom>
      <diagonal/>
    </border>
    <border>
      <left/>
      <right/>
      <top style="medium">
        <color theme="1"/>
      </top>
      <bottom style="medium">
        <color theme="1"/>
      </bottom>
      <diagonal/>
    </border>
    <border>
      <left style="medium">
        <color theme="1"/>
      </left>
      <right/>
      <top style="medium">
        <color theme="1"/>
      </top>
      <bottom style="medium">
        <color theme="1"/>
      </bottom>
      <diagonal/>
    </border>
    <border>
      <left/>
      <right style="medium">
        <color theme="1"/>
      </right>
      <top/>
      <bottom style="medium">
        <color theme="1"/>
      </bottom>
      <diagonal/>
    </border>
    <border>
      <left/>
      <right/>
      <top/>
      <bottom style="medium">
        <color theme="1"/>
      </bottom>
      <diagonal/>
    </border>
    <border>
      <left style="thin">
        <color theme="1"/>
      </left>
      <right/>
      <top/>
      <bottom style="medium">
        <color theme="1"/>
      </bottom>
      <diagonal/>
    </border>
    <border>
      <left/>
      <right style="thin">
        <color theme="1"/>
      </right>
      <top/>
      <bottom style="medium">
        <color theme="1"/>
      </bottom>
      <diagonal/>
    </border>
    <border>
      <left style="medium">
        <color theme="1"/>
      </left>
      <right/>
      <top/>
      <bottom style="medium">
        <color theme="1"/>
      </bottom>
      <diagonal/>
    </border>
    <border>
      <left/>
      <right style="medium">
        <color theme="1"/>
      </right>
      <top style="thin">
        <color theme="1"/>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bottom/>
      <diagonal/>
    </border>
    <border>
      <left style="medium">
        <color theme="1"/>
      </left>
      <right/>
      <top/>
      <bottom/>
      <diagonal/>
    </border>
    <border>
      <left style="thin">
        <color theme="1"/>
      </left>
      <right style="thin">
        <color theme="1"/>
      </right>
      <top style="thin">
        <color theme="1"/>
      </top>
      <bottom style="thin">
        <color theme="1"/>
      </bottom>
      <diagonal/>
    </border>
    <border>
      <left/>
      <right style="medium">
        <color theme="1"/>
      </right>
      <top style="medium">
        <color theme="1"/>
      </top>
      <bottom style="thin">
        <color theme="1"/>
      </bottom>
      <diagonal/>
    </border>
    <border>
      <left/>
      <right/>
      <top style="medium">
        <color theme="1"/>
      </top>
      <bottom style="thin">
        <color theme="1"/>
      </bottom>
      <diagonal/>
    </border>
    <border>
      <left style="thin">
        <color theme="1"/>
      </left>
      <right/>
      <top style="medium">
        <color theme="1"/>
      </top>
      <bottom style="thin">
        <color theme="1"/>
      </bottom>
      <diagonal/>
    </border>
    <border>
      <left/>
      <right style="thin">
        <color theme="1"/>
      </right>
      <top style="medium">
        <color theme="1"/>
      </top>
      <bottom/>
      <diagonal/>
    </border>
    <border>
      <left/>
      <right/>
      <top style="medium">
        <color theme="1"/>
      </top>
      <bottom/>
      <diagonal/>
    </border>
    <border>
      <left style="medium">
        <color theme="1"/>
      </left>
      <right/>
      <top style="medium">
        <color theme="1"/>
      </top>
      <bottom/>
      <diagonal/>
    </border>
    <border>
      <left/>
      <right style="thin">
        <color theme="1"/>
      </right>
      <top style="thin">
        <color indexed="64"/>
      </top>
      <bottom style="thin">
        <color theme="1"/>
      </bottom>
      <diagonal/>
    </border>
    <border>
      <left/>
      <right/>
      <top style="thin">
        <color indexed="64"/>
      </top>
      <bottom style="thin">
        <color theme="1"/>
      </bottom>
      <diagonal/>
    </border>
    <border>
      <left/>
      <right style="thin">
        <color theme="1"/>
      </right>
      <top style="thin">
        <color theme="1"/>
      </top>
      <bottom style="thin">
        <color theme="1"/>
      </bottom>
      <diagonal/>
    </border>
    <border>
      <left/>
      <right style="thin">
        <color theme="1"/>
      </right>
      <top style="thin">
        <color indexed="64"/>
      </top>
      <bottom style="thin">
        <color indexed="64"/>
      </bottom>
      <diagonal/>
    </border>
    <border>
      <left/>
      <right style="thin">
        <color theme="1"/>
      </right>
      <top/>
      <bottom style="thin">
        <color auto="1"/>
      </bottom>
      <diagonal/>
    </border>
    <border>
      <left/>
      <right style="thin">
        <color theme="1"/>
      </right>
      <top/>
      <bottom style="thin">
        <color theme="1"/>
      </bottom>
      <diagonal/>
    </border>
    <border>
      <left style="thin">
        <color theme="1"/>
      </left>
      <right/>
      <top/>
      <bottom style="thin">
        <color theme="1"/>
      </bottom>
      <diagonal/>
    </border>
    <border>
      <left style="thin">
        <color theme="1"/>
      </left>
      <right style="thin">
        <color theme="1"/>
      </right>
      <top/>
      <bottom style="thin">
        <color theme="1"/>
      </bottom>
      <diagonal/>
    </border>
    <border>
      <left/>
      <right style="thin">
        <color theme="1"/>
      </right>
      <top style="thin">
        <color theme="1"/>
      </top>
      <bottom/>
      <diagonal/>
    </border>
    <border>
      <left/>
      <right/>
      <top style="thin">
        <color theme="1"/>
      </top>
      <bottom/>
      <diagonal/>
    </border>
    <border>
      <left style="thin">
        <color theme="1"/>
      </left>
      <right/>
      <top style="thin">
        <color theme="1"/>
      </top>
      <bottom/>
      <diagonal/>
    </border>
    <border>
      <left/>
      <right style="thin">
        <color rgb="FFFF0000"/>
      </right>
      <top/>
      <bottom style="thin">
        <color rgb="FFFF0000"/>
      </bottom>
      <diagonal/>
    </border>
    <border>
      <left/>
      <right/>
      <top/>
      <bottom style="thin">
        <color rgb="FFFF0000"/>
      </bottom>
      <diagonal/>
    </border>
    <border>
      <left style="thin">
        <color rgb="FFFF0000"/>
      </left>
      <right/>
      <top/>
      <bottom style="thin">
        <color rgb="FFFF0000"/>
      </bottom>
      <diagonal/>
    </border>
    <border>
      <left/>
      <right style="thin">
        <color rgb="FFFF0000"/>
      </right>
      <top style="thin">
        <color rgb="FFFF0000"/>
      </top>
      <bottom/>
      <diagonal/>
    </border>
    <border>
      <left/>
      <right/>
      <top style="thin">
        <color rgb="FFFF0000"/>
      </top>
      <bottom/>
      <diagonal/>
    </border>
    <border>
      <left style="thin">
        <color rgb="FFFF0000"/>
      </left>
      <right/>
      <top style="thin">
        <color rgb="FFFF0000"/>
      </top>
      <bottom/>
      <diagonal/>
    </border>
    <border>
      <left style="thin">
        <color indexed="64"/>
      </left>
      <right style="thin">
        <color theme="1"/>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indexed="64"/>
      </right>
      <top style="thin">
        <color theme="1"/>
      </top>
      <bottom style="thin">
        <color theme="1"/>
      </bottom>
      <diagonal/>
    </border>
    <border>
      <left/>
      <right/>
      <top/>
      <bottom style="thin">
        <color theme="1"/>
      </bottom>
      <diagonal/>
    </border>
    <border>
      <left/>
      <right style="thin">
        <color rgb="FFFF0000"/>
      </right>
      <top style="thin">
        <color rgb="FFFF0000"/>
      </top>
      <bottom style="thin">
        <color rgb="FFFF0000"/>
      </bottom>
      <diagonal/>
    </border>
    <border>
      <left/>
      <right/>
      <top style="thin">
        <color rgb="FFFF0000"/>
      </top>
      <bottom style="thin">
        <color rgb="FFFF0000"/>
      </bottom>
      <diagonal/>
    </border>
    <border>
      <left style="thin">
        <color rgb="FFFF0000"/>
      </left>
      <right/>
      <top style="thin">
        <color rgb="FFFF0000"/>
      </top>
      <bottom style="thin">
        <color rgb="FFFF0000"/>
      </bottom>
      <diagonal/>
    </border>
    <border>
      <left/>
      <right style="medium">
        <color rgb="FF002060"/>
      </right>
      <top style="medium">
        <color rgb="FF002060"/>
      </top>
      <bottom style="medium">
        <color rgb="FF002060"/>
      </bottom>
      <diagonal/>
    </border>
    <border>
      <left/>
      <right/>
      <top style="medium">
        <color rgb="FF002060"/>
      </top>
      <bottom style="medium">
        <color rgb="FF002060"/>
      </bottom>
      <diagonal/>
    </border>
    <border>
      <left style="medium">
        <color rgb="FF002060"/>
      </left>
      <right/>
      <top style="medium">
        <color rgb="FF002060"/>
      </top>
      <bottom style="medium">
        <color rgb="FF002060"/>
      </bottom>
      <diagonal/>
    </border>
    <border>
      <left style="thin">
        <color theme="1"/>
      </left>
      <right/>
      <top/>
      <bottom/>
      <diagonal/>
    </border>
    <border>
      <left/>
      <right style="thin">
        <color theme="1"/>
      </right>
      <top style="thin">
        <color indexed="64"/>
      </top>
      <bottom/>
      <diagonal/>
    </border>
    <border>
      <left style="medium">
        <color theme="1"/>
      </left>
      <right style="medium">
        <color theme="1"/>
      </right>
      <top/>
      <bottom/>
      <diagonal/>
    </border>
    <border>
      <left style="medium">
        <color theme="1"/>
      </left>
      <right style="medium">
        <color theme="1"/>
      </right>
      <top style="medium">
        <color theme="1"/>
      </top>
      <bottom/>
      <diagonal/>
    </border>
    <border>
      <left style="thin">
        <color theme="1"/>
      </left>
      <right style="thin">
        <color theme="1"/>
      </right>
      <top style="thin">
        <color theme="1"/>
      </top>
      <bottom/>
      <diagonal/>
    </border>
    <border>
      <left style="thin">
        <color indexed="64"/>
      </left>
      <right style="medium">
        <color theme="1"/>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medium">
        <color theme="1"/>
      </left>
      <right style="thin">
        <color indexed="64"/>
      </right>
      <top style="medium">
        <color theme="1"/>
      </top>
      <bottom style="medium">
        <color theme="1"/>
      </bottom>
      <diagonal/>
    </border>
    <border>
      <left/>
      <right style="thin">
        <color rgb="FFFF0000"/>
      </right>
      <top/>
      <bottom/>
      <diagonal/>
    </border>
    <border>
      <left style="thin">
        <color rgb="FFFF0000"/>
      </left>
      <right/>
      <top/>
      <bottom/>
      <diagonal/>
    </border>
    <border>
      <left style="medium">
        <color theme="1"/>
      </left>
      <right style="medium">
        <color theme="1"/>
      </right>
      <top/>
      <bottom style="medium">
        <color theme="1"/>
      </bottom>
      <diagonal/>
    </border>
    <border>
      <left/>
      <right/>
      <top style="thin">
        <color theme="1"/>
      </top>
      <bottom style="medium">
        <color theme="1"/>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medium">
        <color rgb="FF042682"/>
      </left>
      <right/>
      <top/>
      <bottom/>
      <diagonal/>
    </border>
    <border>
      <left/>
      <right style="medium">
        <color rgb="FF042682"/>
      </right>
      <top style="medium">
        <color rgb="FF042682"/>
      </top>
      <bottom style="medium">
        <color rgb="FF042682"/>
      </bottom>
      <diagonal/>
    </border>
    <border>
      <left/>
      <right/>
      <top style="medium">
        <color rgb="FF042682"/>
      </top>
      <bottom style="medium">
        <color rgb="FF042682"/>
      </bottom>
      <diagonal/>
    </border>
    <border>
      <left style="medium">
        <color rgb="FF042682"/>
      </left>
      <right/>
      <top style="medium">
        <color rgb="FF042682"/>
      </top>
      <bottom style="medium">
        <color rgb="FF042682"/>
      </bottom>
      <diagonal/>
    </border>
    <border>
      <left style="thin">
        <color theme="1"/>
      </left>
      <right/>
      <top style="thin">
        <color indexed="64"/>
      </top>
      <bottom/>
      <diagonal/>
    </border>
    <border>
      <left/>
      <right/>
      <top style="thin">
        <color rgb="FFFF0000"/>
      </top>
      <bottom style="thin">
        <color rgb="FF969696"/>
      </bottom>
      <diagonal/>
    </border>
    <border>
      <left style="thin">
        <color theme="1"/>
      </left>
      <right style="thin">
        <color theme="1"/>
      </right>
      <top style="thin">
        <color theme="1"/>
      </top>
      <bottom style="thin">
        <color indexed="64"/>
      </bottom>
      <diagonal/>
    </border>
    <border>
      <left style="medium">
        <color rgb="FF002060"/>
      </left>
      <right style="thin">
        <color rgb="FF002060"/>
      </right>
      <top style="medium">
        <color rgb="FF002060"/>
      </top>
      <bottom style="thin">
        <color rgb="FF002060"/>
      </bottom>
      <diagonal/>
    </border>
    <border>
      <left style="thin">
        <color rgb="FF002060"/>
      </left>
      <right style="thin">
        <color rgb="FF002060"/>
      </right>
      <top style="medium">
        <color rgb="FF002060"/>
      </top>
      <bottom style="thin">
        <color rgb="FF002060"/>
      </bottom>
      <diagonal/>
    </border>
    <border>
      <left style="thin">
        <color rgb="FF002060"/>
      </left>
      <right style="medium">
        <color rgb="FF002060"/>
      </right>
      <top style="medium">
        <color rgb="FF002060"/>
      </top>
      <bottom style="thin">
        <color rgb="FF002060"/>
      </bottom>
      <diagonal/>
    </border>
    <border>
      <left style="medium">
        <color rgb="FF002060"/>
      </left>
      <right/>
      <top style="thin">
        <color rgb="FF002060"/>
      </top>
      <bottom style="medium">
        <color rgb="FF002060"/>
      </bottom>
      <diagonal/>
    </border>
    <border>
      <left/>
      <right style="thin">
        <color rgb="FF002060"/>
      </right>
      <top style="thin">
        <color rgb="FF002060"/>
      </top>
      <bottom style="medium">
        <color rgb="FF002060"/>
      </bottom>
      <diagonal/>
    </border>
    <border>
      <left style="thin">
        <color rgb="FF002060"/>
      </left>
      <right style="medium">
        <color rgb="FF002060"/>
      </right>
      <top style="thin">
        <color rgb="FF002060"/>
      </top>
      <bottom style="medium">
        <color rgb="FF002060"/>
      </bottom>
      <diagonal/>
    </border>
    <border>
      <left style="thin">
        <color theme="1"/>
      </left>
      <right style="thin">
        <color theme="1"/>
      </right>
      <top style="thin">
        <color theme="1"/>
      </top>
      <bottom style="medium">
        <color rgb="FF003192"/>
      </bottom>
      <diagonal/>
    </border>
    <border>
      <left style="thin">
        <color theme="1"/>
      </left>
      <right style="thin">
        <color theme="1"/>
      </right>
      <top style="thin">
        <color theme="1"/>
      </top>
      <bottom style="medium">
        <color rgb="FF002060"/>
      </bottom>
      <diagonal/>
    </border>
    <border>
      <left style="thin">
        <color theme="1"/>
      </left>
      <right style="thin">
        <color theme="1"/>
      </right>
      <top style="medium">
        <color rgb="FF002060"/>
      </top>
      <bottom style="thin">
        <color theme="1"/>
      </bottom>
      <diagonal/>
    </border>
  </borders>
  <cellStyleXfs count="5">
    <xf numFmtId="0" fontId="0" fillId="0" borderId="0"/>
    <xf numFmtId="0" fontId="15" fillId="0" borderId="0" applyNumberFormat="0" applyFill="0" applyBorder="0" applyAlignment="0" applyProtection="0">
      <alignment vertical="top"/>
      <protection locked="0"/>
    </xf>
    <xf numFmtId="166" fontId="36" fillId="0" borderId="0" applyFont="0" applyFill="0" applyBorder="0" applyAlignment="0" applyProtection="0"/>
    <xf numFmtId="0" fontId="43" fillId="0" borderId="0"/>
    <xf numFmtId="44" fontId="36" fillId="0" borderId="0" applyFont="0" applyFill="0" applyBorder="0" applyAlignment="0" applyProtection="0"/>
  </cellStyleXfs>
  <cellXfs count="587">
    <xf numFmtId="0" fontId="0" fillId="0" borderId="0" xfId="0"/>
    <xf numFmtId="0" fontId="3" fillId="0" borderId="0" xfId="0" applyFont="1" applyAlignment="1" applyProtection="1">
      <alignment vertical="center"/>
      <protection locked="0"/>
    </xf>
    <xf numFmtId="0" fontId="3" fillId="0" borderId="0" xfId="0" applyFont="1" applyAlignment="1" applyProtection="1">
      <alignment horizontal="left" vertical="center"/>
      <protection locked="0"/>
    </xf>
    <xf numFmtId="0" fontId="2" fillId="0" borderId="0" xfId="0" applyFont="1" applyAlignment="1" applyProtection="1">
      <alignment vertical="center"/>
      <protection locked="0"/>
    </xf>
    <xf numFmtId="0" fontId="3" fillId="0" borderId="0" xfId="0" applyFont="1" applyProtection="1">
      <protection locked="0"/>
    </xf>
    <xf numFmtId="0" fontId="0" fillId="0" borderId="0" xfId="0" applyAlignment="1" applyProtection="1">
      <alignment vertical="center"/>
      <protection locked="0"/>
    </xf>
    <xf numFmtId="0" fontId="0" fillId="0" borderId="0" xfId="0" applyAlignment="1" applyProtection="1">
      <alignment horizontal="right" vertical="center"/>
      <protection locked="0"/>
    </xf>
    <xf numFmtId="0" fontId="6" fillId="0" borderId="0" xfId="0" applyFont="1" applyAlignment="1" applyProtection="1">
      <alignment vertical="center"/>
      <protection locked="0"/>
    </xf>
    <xf numFmtId="0" fontId="4"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164" fontId="3" fillId="0" borderId="0" xfId="0" applyNumberFormat="1" applyFont="1" applyAlignment="1" applyProtection="1">
      <alignment horizontal="right" vertical="center"/>
      <protection locked="0"/>
    </xf>
    <xf numFmtId="164" fontId="3" fillId="0" borderId="0" xfId="0" applyNumberFormat="1" applyFont="1" applyAlignment="1" applyProtection="1">
      <alignment vertical="center"/>
      <protection locked="0"/>
    </xf>
    <xf numFmtId="164" fontId="3" fillId="0" borderId="0" xfId="0" applyNumberFormat="1" applyFont="1" applyAlignment="1">
      <alignment vertical="center"/>
    </xf>
    <xf numFmtId="0" fontId="3" fillId="0" borderId="0" xfId="0" applyFont="1" applyAlignment="1">
      <alignment vertical="center"/>
    </xf>
    <xf numFmtId="0" fontId="6" fillId="0" borderId="0" xfId="0" applyFont="1" applyAlignment="1">
      <alignment vertical="center"/>
    </xf>
    <xf numFmtId="0" fontId="3" fillId="3" borderId="1" xfId="0" applyFont="1" applyFill="1" applyBorder="1" applyAlignment="1">
      <alignment horizontal="left" vertical="center"/>
    </xf>
    <xf numFmtId="0" fontId="0" fillId="0" borderId="0" xfId="0" applyAlignment="1">
      <alignment vertical="center"/>
    </xf>
    <xf numFmtId="0" fontId="0" fillId="5" borderId="0" xfId="0" applyFill="1" applyAlignment="1">
      <alignment vertical="center"/>
    </xf>
    <xf numFmtId="0" fontId="3" fillId="5" borderId="0" xfId="0" applyFont="1" applyFill="1" applyAlignment="1">
      <alignment vertical="center"/>
    </xf>
    <xf numFmtId="0" fontId="0" fillId="5" borderId="0" xfId="0" applyFill="1" applyAlignment="1">
      <alignment horizontal="right" vertical="center"/>
    </xf>
    <xf numFmtId="0" fontId="2" fillId="5" borderId="0" xfId="0" applyFont="1" applyFill="1" applyAlignment="1">
      <alignment vertical="center"/>
    </xf>
    <xf numFmtId="0" fontId="3" fillId="5" borderId="0" xfId="0" applyFont="1" applyFill="1" applyAlignment="1">
      <alignment horizontal="left" vertical="center"/>
    </xf>
    <xf numFmtId="0" fontId="3" fillId="5" borderId="0" xfId="0" applyFont="1" applyFill="1" applyAlignment="1">
      <alignment horizontal="right" vertical="center"/>
    </xf>
    <xf numFmtId="0" fontId="6" fillId="5" borderId="0" xfId="0" applyFont="1" applyFill="1" applyAlignment="1">
      <alignment vertical="center"/>
    </xf>
    <xf numFmtId="0" fontId="5" fillId="5" borderId="0" xfId="0" applyFont="1" applyFill="1" applyAlignment="1">
      <alignment vertical="center"/>
    </xf>
    <xf numFmtId="0" fontId="5" fillId="5" borderId="10" xfId="0" applyFont="1" applyFill="1" applyBorder="1" applyAlignment="1">
      <alignment horizontal="center" vertical="center"/>
    </xf>
    <xf numFmtId="0" fontId="5" fillId="5" borderId="10" xfId="0" applyFont="1" applyFill="1" applyBorder="1" applyAlignment="1">
      <alignment vertical="center"/>
    </xf>
    <xf numFmtId="0" fontId="5" fillId="5" borderId="10" xfId="0" applyFont="1" applyFill="1" applyBorder="1" applyAlignment="1">
      <alignment horizontal="right" vertical="center"/>
    </xf>
    <xf numFmtId="0" fontId="4" fillId="5" borderId="0" xfId="0" applyFont="1" applyFill="1" applyAlignment="1">
      <alignment vertical="center"/>
    </xf>
    <xf numFmtId="0" fontId="3" fillId="5" borderId="0" xfId="0" applyFont="1" applyFill="1" applyAlignment="1">
      <alignment horizontal="center" vertical="center"/>
    </xf>
    <xf numFmtId="0" fontId="3" fillId="5" borderId="16" xfId="0" applyFont="1" applyFill="1" applyBorder="1" applyAlignment="1">
      <alignment vertical="center"/>
    </xf>
    <xf numFmtId="164" fontId="3" fillId="5" borderId="0" xfId="0" applyNumberFormat="1" applyFont="1" applyFill="1" applyAlignment="1">
      <alignment horizontal="right" vertical="center"/>
    </xf>
    <xf numFmtId="0" fontId="3" fillId="5" borderId="0" xfId="0" applyFont="1" applyFill="1" applyAlignment="1" applyProtection="1">
      <alignment vertical="center"/>
      <protection locked="0"/>
    </xf>
    <xf numFmtId="164" fontId="3" fillId="5" borderId="0" xfId="0" applyNumberFormat="1" applyFont="1" applyFill="1" applyAlignment="1">
      <alignment vertical="center"/>
    </xf>
    <xf numFmtId="0" fontId="9" fillId="5" borderId="0" xfId="0" applyFont="1" applyFill="1" applyAlignment="1">
      <alignment horizontal="center" vertical="center" wrapText="1"/>
    </xf>
    <xf numFmtId="0" fontId="9" fillId="5" borderId="0" xfId="0" applyFont="1" applyFill="1" applyAlignment="1">
      <alignment horizontal="right" vertical="center" wrapText="1"/>
    </xf>
    <xf numFmtId="0" fontId="7" fillId="5" borderId="10" xfId="0" applyFont="1" applyFill="1" applyBorder="1" applyAlignment="1">
      <alignment vertical="center"/>
    </xf>
    <xf numFmtId="0" fontId="3" fillId="5" borderId="0" xfId="0" applyFont="1" applyFill="1"/>
    <xf numFmtId="0" fontId="0" fillId="5" borderId="0" xfId="0" applyFill="1"/>
    <xf numFmtId="0" fontId="0" fillId="5" borderId="0" xfId="0" applyFill="1" applyAlignment="1">
      <alignment horizontal="center" vertical="center"/>
    </xf>
    <xf numFmtId="164" fontId="0" fillId="5" borderId="0" xfId="0" applyNumberFormat="1" applyFill="1" applyAlignment="1">
      <alignment horizontal="right" vertical="center"/>
    </xf>
    <xf numFmtId="164" fontId="0" fillId="5" borderId="0" xfId="0" applyNumberFormat="1" applyFill="1" applyAlignment="1">
      <alignment vertical="center"/>
    </xf>
    <xf numFmtId="0" fontId="3" fillId="5" borderId="0" xfId="0" applyFont="1" applyFill="1" applyProtection="1">
      <protection locked="0"/>
    </xf>
    <xf numFmtId="0" fontId="14" fillId="5" borderId="0" xfId="0" applyFont="1" applyFill="1" applyAlignment="1">
      <alignment vertical="center"/>
    </xf>
    <xf numFmtId="0" fontId="4" fillId="0" borderId="0" xfId="0" applyFont="1" applyProtection="1">
      <protection locked="0"/>
    </xf>
    <xf numFmtId="0" fontId="3" fillId="5" borderId="10" xfId="0" applyFont="1" applyFill="1" applyBorder="1" applyAlignment="1">
      <alignment vertical="center" wrapText="1"/>
    </xf>
    <xf numFmtId="0" fontId="0" fillId="5" borderId="0" xfId="0" applyFill="1" applyAlignment="1">
      <alignment horizontal="left"/>
    </xf>
    <xf numFmtId="0" fontId="3" fillId="5" borderId="0" xfId="0" applyFont="1" applyFill="1" applyAlignment="1" applyProtection="1">
      <alignment horizontal="left" vertical="center"/>
      <protection locked="0"/>
    </xf>
    <xf numFmtId="0" fontId="0" fillId="0" borderId="0" xfId="0" applyAlignment="1">
      <alignment horizontal="left"/>
    </xf>
    <xf numFmtId="0" fontId="0" fillId="0" borderId="0" xfId="0" applyAlignment="1" applyProtection="1">
      <alignment horizontal="left"/>
      <protection locked="0"/>
    </xf>
    <xf numFmtId="0" fontId="4" fillId="5" borderId="0" xfId="0" applyFont="1" applyFill="1" applyAlignment="1">
      <alignment horizontal="right" vertical="center"/>
    </xf>
    <xf numFmtId="165" fontId="3" fillId="0" borderId="0" xfId="0" applyNumberFormat="1" applyFont="1" applyAlignment="1" applyProtection="1">
      <alignment horizontal="center" vertical="center"/>
      <protection locked="0"/>
    </xf>
    <xf numFmtId="0" fontId="0" fillId="5" borderId="0" xfId="0" applyFill="1" applyAlignment="1" applyProtection="1">
      <alignment vertical="center"/>
      <protection locked="0"/>
    </xf>
    <xf numFmtId="0" fontId="0" fillId="5" borderId="16" xfId="0" applyFill="1" applyBorder="1" applyAlignment="1">
      <alignment vertical="center"/>
    </xf>
    <xf numFmtId="0" fontId="9" fillId="5" borderId="0" xfId="0" applyFont="1" applyFill="1" applyAlignment="1" applyProtection="1">
      <alignment horizontal="center" vertical="center"/>
      <protection locked="0"/>
    </xf>
    <xf numFmtId="0" fontId="3" fillId="5" borderId="0" xfId="0" applyFont="1" applyFill="1" applyAlignment="1">
      <alignment vertical="center" wrapText="1"/>
    </xf>
    <xf numFmtId="0" fontId="18" fillId="5" borderId="0" xfId="0" applyFont="1" applyFill="1" applyAlignment="1">
      <alignment horizontal="center" vertical="center" wrapText="1"/>
    </xf>
    <xf numFmtId="0" fontId="5" fillId="5" borderId="0" xfId="0" applyFont="1" applyFill="1" applyAlignment="1">
      <alignment horizontal="center" vertical="center"/>
    </xf>
    <xf numFmtId="0" fontId="5" fillId="5" borderId="0" xfId="0" applyFont="1" applyFill="1" applyAlignment="1">
      <alignment horizontal="right" vertical="center"/>
    </xf>
    <xf numFmtId="0" fontId="5" fillId="5" borderId="0" xfId="0" applyFont="1" applyFill="1" applyAlignment="1">
      <alignment horizontal="left" vertical="center" wrapText="1"/>
    </xf>
    <xf numFmtId="0" fontId="0" fillId="5" borderId="0" xfId="0" applyFill="1" applyAlignment="1" applyProtection="1">
      <alignment horizontal="right" vertical="center"/>
      <protection locked="0"/>
    </xf>
    <xf numFmtId="0" fontId="24" fillId="5" borderId="0" xfId="0" applyFont="1" applyFill="1" applyAlignment="1">
      <alignment vertical="center" wrapText="1"/>
    </xf>
    <xf numFmtId="0" fontId="5" fillId="0" borderId="0" xfId="0" applyFont="1" applyAlignment="1">
      <alignment vertical="center"/>
    </xf>
    <xf numFmtId="0" fontId="12" fillId="5" borderId="0" xfId="0" applyFont="1" applyFill="1" applyAlignment="1">
      <alignment horizontal="center" vertical="center" wrapText="1"/>
    </xf>
    <xf numFmtId="0" fontId="11" fillId="5" borderId="0" xfId="0" applyFont="1" applyFill="1" applyAlignment="1">
      <alignment horizontal="center" vertical="center"/>
    </xf>
    <xf numFmtId="0" fontId="11" fillId="5" borderId="0" xfId="0" applyFont="1" applyFill="1" applyAlignment="1">
      <alignment vertical="center"/>
    </xf>
    <xf numFmtId="0" fontId="11" fillId="5" borderId="0" xfId="0" applyFont="1" applyFill="1" applyAlignment="1">
      <alignment vertical="center" wrapText="1"/>
    </xf>
    <xf numFmtId="0" fontId="4" fillId="5" borderId="0" xfId="0" applyFont="1" applyFill="1"/>
    <xf numFmtId="165" fontId="3" fillId="5" borderId="0" xfId="0" applyNumberFormat="1" applyFont="1" applyFill="1"/>
    <xf numFmtId="0" fontId="4" fillId="5" borderId="0" xfId="0" applyFont="1" applyFill="1" applyProtection="1">
      <protection locked="0"/>
    </xf>
    <xf numFmtId="0" fontId="42" fillId="5" borderId="0" xfId="0" applyFont="1" applyFill="1" applyAlignment="1">
      <alignment vertical="center"/>
    </xf>
    <xf numFmtId="0" fontId="37" fillId="5" borderId="0" xfId="0" applyFont="1" applyFill="1" applyAlignment="1">
      <alignment horizontal="center" vertical="center"/>
    </xf>
    <xf numFmtId="0" fontId="12" fillId="5" borderId="0" xfId="0" applyFont="1" applyFill="1" applyAlignment="1">
      <alignment vertical="center" wrapText="1"/>
    </xf>
    <xf numFmtId="0" fontId="13" fillId="5" borderId="0" xfId="0" applyFont="1" applyFill="1"/>
    <xf numFmtId="0" fontId="8" fillId="5" borderId="0" xfId="0" applyFont="1" applyFill="1" applyAlignment="1" applyProtection="1">
      <alignment horizontal="left" vertical="top" wrapText="1"/>
      <protection locked="0"/>
    </xf>
    <xf numFmtId="0" fontId="8" fillId="5" borderId="0" xfId="0" applyFont="1" applyFill="1" applyAlignment="1" applyProtection="1">
      <alignment horizontal="center" vertical="center" wrapText="1"/>
      <protection locked="0"/>
    </xf>
    <xf numFmtId="0" fontId="3" fillId="5" borderId="0" xfId="0" applyFont="1" applyFill="1" applyAlignment="1">
      <alignment horizontal="left" vertical="center" wrapText="1"/>
    </xf>
    <xf numFmtId="0" fontId="44" fillId="5" borderId="0" xfId="0" applyFont="1" applyFill="1"/>
    <xf numFmtId="0" fontId="10" fillId="5" borderId="0" xfId="0" applyFont="1" applyFill="1" applyAlignment="1">
      <alignment horizontal="left" vertical="center" wrapText="1"/>
    </xf>
    <xf numFmtId="0" fontId="5" fillId="6" borderId="0" xfId="0" applyFont="1" applyFill="1" applyAlignment="1">
      <alignment vertical="center"/>
    </xf>
    <xf numFmtId="0" fontId="0" fillId="5" borderId="0" xfId="0" applyFill="1" applyAlignment="1">
      <alignment vertical="center" wrapText="1"/>
    </xf>
    <xf numFmtId="44" fontId="22" fillId="7" borderId="24" xfId="4" applyFont="1" applyFill="1" applyBorder="1" applyAlignment="1">
      <alignment vertical="center"/>
    </xf>
    <xf numFmtId="0" fontId="30" fillId="7" borderId="25" xfId="0" applyFont="1" applyFill="1" applyBorder="1" applyAlignment="1">
      <alignment vertical="center"/>
    </xf>
    <xf numFmtId="44" fontId="2" fillId="0" borderId="29" xfId="4" applyFont="1" applyBorder="1" applyAlignment="1">
      <alignment vertical="center"/>
    </xf>
    <xf numFmtId="0" fontId="2" fillId="5" borderId="30" xfId="0" applyFont="1" applyFill="1" applyBorder="1" applyAlignment="1">
      <alignment vertical="center"/>
    </xf>
    <xf numFmtId="44" fontId="13" fillId="0" borderId="29" xfId="4" applyFont="1" applyBorder="1" applyAlignment="1">
      <alignment vertical="center"/>
    </xf>
    <xf numFmtId="0" fontId="2" fillId="8" borderId="34" xfId="0" applyFont="1" applyFill="1" applyBorder="1" applyAlignment="1" applyProtection="1">
      <alignment horizontal="center" vertical="center"/>
      <protection locked="0"/>
    </xf>
    <xf numFmtId="44" fontId="0" fillId="0" borderId="41" xfId="4" applyFont="1" applyBorder="1" applyAlignment="1">
      <alignment vertical="center"/>
    </xf>
    <xf numFmtId="44" fontId="0" fillId="0" borderId="44" xfId="4" applyFont="1" applyBorder="1" applyAlignment="1">
      <alignment vertical="center"/>
    </xf>
    <xf numFmtId="0" fontId="41" fillId="5" borderId="0" xfId="0" applyFont="1" applyFill="1" applyAlignment="1">
      <alignment vertical="center"/>
    </xf>
    <xf numFmtId="44" fontId="0" fillId="0" borderId="45" xfId="4" applyFont="1" applyBorder="1" applyAlignment="1">
      <alignment vertical="center"/>
    </xf>
    <xf numFmtId="0" fontId="14" fillId="9" borderId="43" xfId="0" applyFont="1" applyFill="1" applyBorder="1" applyAlignment="1">
      <alignment horizontal="right" vertical="center"/>
    </xf>
    <xf numFmtId="0" fontId="14" fillId="9" borderId="43" xfId="0" applyFont="1" applyFill="1" applyBorder="1" applyAlignment="1">
      <alignment vertical="center"/>
    </xf>
    <xf numFmtId="0" fontId="14" fillId="9" borderId="31" xfId="0" applyFont="1" applyFill="1" applyBorder="1" applyAlignment="1">
      <alignment horizontal="right" vertical="center" wrapText="1"/>
    </xf>
    <xf numFmtId="164" fontId="4" fillId="5" borderId="0" xfId="0" applyNumberFormat="1" applyFont="1" applyFill="1" applyAlignment="1">
      <alignment horizontal="left" vertical="center"/>
    </xf>
    <xf numFmtId="0" fontId="0" fillId="5" borderId="0" xfId="0" applyFill="1" applyAlignment="1" applyProtection="1">
      <alignment horizontal="left"/>
      <protection locked="0"/>
    </xf>
    <xf numFmtId="49" fontId="48" fillId="8" borderId="1" xfId="0" applyNumberFormat="1" applyFont="1" applyFill="1" applyBorder="1" applyAlignment="1" applyProtection="1">
      <alignment horizontal="left" vertical="center"/>
      <protection locked="0"/>
    </xf>
    <xf numFmtId="0" fontId="1" fillId="5" borderId="0" xfId="0" applyFont="1" applyFill="1" applyAlignment="1" applyProtection="1">
      <alignment vertical="center"/>
      <protection locked="0"/>
    </xf>
    <xf numFmtId="0" fontId="48" fillId="8" borderId="1" xfId="0" applyFont="1" applyFill="1" applyBorder="1" applyAlignment="1" applyProtection="1">
      <alignment horizontal="left" vertical="center"/>
      <protection locked="0"/>
    </xf>
    <xf numFmtId="0" fontId="31" fillId="5" borderId="0" xfId="0" applyFont="1" applyFill="1" applyAlignment="1">
      <alignment vertical="center"/>
    </xf>
    <xf numFmtId="0" fontId="6" fillId="5" borderId="39" xfId="0" applyFont="1" applyFill="1" applyBorder="1" applyAlignment="1">
      <alignment vertical="center"/>
    </xf>
    <xf numFmtId="0" fontId="5" fillId="5" borderId="39" xfId="0" applyFont="1" applyFill="1" applyBorder="1" applyAlignment="1">
      <alignment vertical="center"/>
    </xf>
    <xf numFmtId="0" fontId="5" fillId="5" borderId="39" xfId="0" applyFont="1" applyFill="1" applyBorder="1" applyAlignment="1">
      <alignment horizontal="right" vertical="center"/>
    </xf>
    <xf numFmtId="0" fontId="5" fillId="5" borderId="39" xfId="0" applyFont="1" applyFill="1" applyBorder="1" applyAlignment="1">
      <alignment horizontal="center" vertical="center"/>
    </xf>
    <xf numFmtId="0" fontId="54" fillId="5" borderId="39" xfId="0" applyFont="1" applyFill="1" applyBorder="1" applyAlignment="1">
      <alignment vertical="center"/>
    </xf>
    <xf numFmtId="0" fontId="3" fillId="3" borderId="43" xfId="0" applyFont="1" applyFill="1" applyBorder="1" applyAlignment="1">
      <alignment vertical="center"/>
    </xf>
    <xf numFmtId="0" fontId="3" fillId="3" borderId="30" xfId="0" applyFont="1" applyFill="1" applyBorder="1" applyAlignment="1">
      <alignment vertical="center"/>
    </xf>
    <xf numFmtId="0" fontId="2" fillId="5" borderId="0" xfId="0" applyFont="1" applyFill="1" applyAlignment="1">
      <alignment horizontal="left" vertical="center"/>
    </xf>
    <xf numFmtId="0" fontId="9" fillId="5" borderId="0" xfId="0" applyFont="1" applyFill="1" applyAlignment="1">
      <alignment vertical="center" wrapText="1"/>
    </xf>
    <xf numFmtId="164" fontId="4" fillId="5" borderId="20" xfId="0" applyNumberFormat="1" applyFont="1" applyFill="1" applyBorder="1" applyAlignment="1">
      <alignment vertical="center"/>
    </xf>
    <xf numFmtId="164" fontId="3" fillId="5" borderId="30" xfId="0" applyNumberFormat="1" applyFont="1" applyFill="1" applyBorder="1" applyAlignment="1">
      <alignment vertical="center"/>
    </xf>
    <xf numFmtId="164" fontId="3" fillId="5" borderId="34" xfId="0" applyNumberFormat="1" applyFont="1" applyFill="1" applyBorder="1" applyAlignment="1">
      <alignment horizontal="right" vertical="center"/>
    </xf>
    <xf numFmtId="0" fontId="4" fillId="5" borderId="34" xfId="0" applyFont="1" applyFill="1" applyBorder="1" applyAlignment="1">
      <alignment horizontal="center" vertical="center"/>
    </xf>
    <xf numFmtId="0" fontId="4" fillId="3" borderId="34" xfId="0" applyFont="1" applyFill="1" applyBorder="1" applyAlignment="1">
      <alignment horizontal="center" vertical="center"/>
    </xf>
    <xf numFmtId="0" fontId="9" fillId="8" borderId="34" xfId="0" applyFont="1" applyFill="1" applyBorder="1" applyAlignment="1" applyProtection="1">
      <alignment horizontal="center" vertical="center"/>
      <protection locked="0"/>
    </xf>
    <xf numFmtId="0" fontId="3" fillId="5" borderId="34" xfId="0" applyFont="1" applyFill="1" applyBorder="1" applyAlignment="1">
      <alignment horizontal="left" vertical="center" indent="1"/>
    </xf>
    <xf numFmtId="0" fontId="55" fillId="6" borderId="34" xfId="0" applyFont="1" applyFill="1" applyBorder="1" applyAlignment="1">
      <alignment horizontal="center" vertical="center"/>
    </xf>
    <xf numFmtId="164" fontId="4" fillId="0" borderId="0" xfId="0" applyNumberFormat="1" applyFont="1" applyAlignment="1">
      <alignment vertical="center"/>
    </xf>
    <xf numFmtId="164" fontId="4" fillId="0" borderId="25" xfId="0" applyNumberFormat="1" applyFont="1" applyBorder="1" applyAlignment="1">
      <alignment vertical="center"/>
    </xf>
    <xf numFmtId="164" fontId="3" fillId="0" borderId="61" xfId="0" applyNumberFormat="1" applyFont="1" applyBorder="1" applyAlignment="1">
      <alignment vertical="center"/>
    </xf>
    <xf numFmtId="0" fontId="27" fillId="5" borderId="0" xfId="0" applyFont="1" applyFill="1" applyAlignment="1">
      <alignment vertical="center" wrapText="1"/>
    </xf>
    <xf numFmtId="164" fontId="3" fillId="0" borderId="34" xfId="0" applyNumberFormat="1" applyFont="1" applyBorder="1" applyAlignment="1">
      <alignment horizontal="right" vertical="center"/>
    </xf>
    <xf numFmtId="0" fontId="3" fillId="0" borderId="34" xfId="0" applyFont="1" applyBorder="1" applyAlignment="1">
      <alignment horizontal="left" vertical="center" indent="1"/>
    </xf>
    <xf numFmtId="164" fontId="4" fillId="9" borderId="34" xfId="0" applyNumberFormat="1" applyFont="1" applyFill="1" applyBorder="1" applyAlignment="1">
      <alignment horizontal="right" vertical="center"/>
    </xf>
    <xf numFmtId="0" fontId="6" fillId="6" borderId="34" xfId="0" applyFont="1" applyFill="1" applyBorder="1" applyAlignment="1">
      <alignment horizontal="center" vertical="center"/>
    </xf>
    <xf numFmtId="0" fontId="9" fillId="5" borderId="0" xfId="0" applyFont="1" applyFill="1" applyAlignment="1">
      <alignment horizontal="left" vertical="center"/>
    </xf>
    <xf numFmtId="0" fontId="6" fillId="5"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3" fillId="3" borderId="47" xfId="0" applyFont="1" applyFill="1" applyBorder="1" applyAlignment="1">
      <alignment vertical="center"/>
    </xf>
    <xf numFmtId="0" fontId="3" fillId="3" borderId="68" xfId="0" applyFont="1" applyFill="1" applyBorder="1" applyAlignment="1">
      <alignment vertical="center"/>
    </xf>
    <xf numFmtId="0" fontId="3" fillId="3" borderId="32" xfId="0" applyFont="1" applyFill="1" applyBorder="1" applyAlignment="1">
      <alignment vertical="center"/>
    </xf>
    <xf numFmtId="0" fontId="3" fillId="3" borderId="49" xfId="0" applyFont="1" applyFill="1" applyBorder="1" applyAlignment="1">
      <alignment vertical="center"/>
    </xf>
    <xf numFmtId="164" fontId="13" fillId="3" borderId="50" xfId="0" applyNumberFormat="1" applyFont="1" applyFill="1" applyBorder="1" applyAlignment="1" applyProtection="1">
      <alignment horizontal="center"/>
      <protection locked="0"/>
    </xf>
    <xf numFmtId="0" fontId="0" fillId="3" borderId="50" xfId="0" applyFill="1" applyBorder="1" applyAlignment="1">
      <alignment vertical="center"/>
    </xf>
    <xf numFmtId="0" fontId="0" fillId="3" borderId="50" xfId="0" applyFill="1" applyBorder="1" applyAlignment="1">
      <alignment vertical="center" wrapText="1"/>
    </xf>
    <xf numFmtId="0" fontId="3" fillId="3" borderId="51" xfId="0" applyFont="1" applyFill="1" applyBorder="1" applyAlignment="1">
      <alignment vertical="center"/>
    </xf>
    <xf numFmtId="164" fontId="4" fillId="5" borderId="79" xfId="0" applyNumberFormat="1" applyFont="1" applyFill="1" applyBorder="1" applyAlignment="1">
      <alignment vertical="center"/>
    </xf>
    <xf numFmtId="164" fontId="3" fillId="5" borderId="61" xfId="0" applyNumberFormat="1" applyFont="1" applyFill="1" applyBorder="1" applyAlignment="1">
      <alignment vertical="center"/>
    </xf>
    <xf numFmtId="164" fontId="3" fillId="5" borderId="48" xfId="0" applyNumberFormat="1" applyFont="1" applyFill="1" applyBorder="1" applyAlignment="1">
      <alignment horizontal="right" vertical="center"/>
    </xf>
    <xf numFmtId="0" fontId="9" fillId="8" borderId="48" xfId="0" applyFont="1" applyFill="1" applyBorder="1" applyAlignment="1" applyProtection="1">
      <alignment horizontal="center" vertical="center"/>
      <protection locked="0"/>
    </xf>
    <xf numFmtId="0" fontId="3" fillId="5" borderId="48" xfId="0" applyFont="1" applyFill="1" applyBorder="1" applyAlignment="1">
      <alignment horizontal="left" vertical="center" indent="1"/>
    </xf>
    <xf numFmtId="0" fontId="2" fillId="5" borderId="0" xfId="0" applyFont="1" applyFill="1" applyAlignment="1">
      <alignment horizontal="left" vertical="top"/>
    </xf>
    <xf numFmtId="0" fontId="16" fillId="5" borderId="0" xfId="0" applyFont="1" applyFill="1" applyAlignment="1">
      <alignment vertical="center"/>
    </xf>
    <xf numFmtId="164" fontId="4" fillId="0" borderId="79" xfId="0" applyNumberFormat="1" applyFont="1" applyBorder="1" applyAlignment="1">
      <alignment horizontal="right" vertical="center"/>
    </xf>
    <xf numFmtId="164" fontId="3" fillId="0" borderId="50" xfId="0" applyNumberFormat="1" applyFont="1" applyBorder="1" applyAlignment="1">
      <alignment horizontal="right" vertical="center"/>
    </xf>
    <xf numFmtId="164" fontId="3" fillId="0" borderId="61" xfId="0" applyNumberFormat="1" applyFont="1" applyBorder="1" applyAlignment="1">
      <alignment horizontal="right" vertical="center"/>
    </xf>
    <xf numFmtId="164" fontId="2" fillId="9" borderId="34" xfId="0" applyNumberFormat="1" applyFont="1" applyFill="1" applyBorder="1" applyAlignment="1">
      <alignment horizontal="center" vertical="center"/>
    </xf>
    <xf numFmtId="0" fontId="30" fillId="6" borderId="34" xfId="0" applyFont="1" applyFill="1" applyBorder="1" applyAlignment="1">
      <alignment horizontal="center" vertical="center"/>
    </xf>
    <xf numFmtId="0" fontId="0" fillId="5" borderId="0" xfId="0" applyFill="1" applyAlignment="1">
      <alignment horizontal="left" vertical="top"/>
    </xf>
    <xf numFmtId="0" fontId="14" fillId="5" borderId="0" xfId="0" applyFont="1" applyFill="1" applyAlignment="1">
      <alignment horizontal="center" vertical="center"/>
    </xf>
    <xf numFmtId="0" fontId="25" fillId="5" borderId="0" xfId="0" applyFont="1" applyFill="1" applyAlignment="1">
      <alignment horizontal="center" vertical="center" wrapText="1"/>
    </xf>
    <xf numFmtId="0" fontId="9" fillId="5" borderId="77" xfId="0" applyFont="1" applyFill="1" applyBorder="1" applyAlignment="1">
      <alignment vertical="center" wrapText="1"/>
    </xf>
    <xf numFmtId="164" fontId="3" fillId="5" borderId="0" xfId="0" applyNumberFormat="1" applyFont="1" applyFill="1" applyAlignment="1" applyProtection="1">
      <alignment horizontal="right" vertical="center"/>
      <protection locked="0"/>
    </xf>
    <xf numFmtId="164" fontId="3" fillId="5" borderId="0" xfId="0" applyNumberFormat="1" applyFont="1" applyFill="1" applyAlignment="1" applyProtection="1">
      <alignment vertical="center"/>
      <protection locked="0"/>
    </xf>
    <xf numFmtId="0" fontId="3" fillId="5" borderId="0" xfId="0" applyFont="1" applyFill="1" applyAlignment="1" applyProtection="1">
      <alignment horizontal="center" vertical="center"/>
      <protection locked="0"/>
    </xf>
    <xf numFmtId="0" fontId="17" fillId="5" borderId="0" xfId="0" applyFont="1" applyFill="1" applyAlignment="1">
      <alignment wrapText="1"/>
    </xf>
    <xf numFmtId="0" fontId="66" fillId="5" borderId="0" xfId="0" applyFont="1" applyFill="1" applyAlignment="1">
      <alignment vertical="center"/>
    </xf>
    <xf numFmtId="0" fontId="66" fillId="5" borderId="83" xfId="0" applyFont="1" applyFill="1" applyBorder="1" applyAlignment="1">
      <alignment vertical="center"/>
    </xf>
    <xf numFmtId="0" fontId="38" fillId="5" borderId="0" xfId="0" applyFont="1" applyFill="1" applyAlignment="1" applyProtection="1">
      <alignment horizontal="center" vertical="center"/>
      <protection locked="0"/>
    </xf>
    <xf numFmtId="0" fontId="38" fillId="5" borderId="0" xfId="0" applyFont="1" applyFill="1" applyAlignment="1">
      <alignment horizontal="center" vertical="center"/>
    </xf>
    <xf numFmtId="0" fontId="38" fillId="8" borderId="34" xfId="0" applyFont="1" applyFill="1" applyBorder="1" applyAlignment="1" applyProtection="1">
      <alignment horizontal="center" vertical="center"/>
      <protection locked="0"/>
    </xf>
    <xf numFmtId="165" fontId="3" fillId="5" borderId="34" xfId="0" applyNumberFormat="1" applyFont="1" applyFill="1" applyBorder="1"/>
    <xf numFmtId="0" fontId="11" fillId="8" borderId="34" xfId="0" applyFont="1" applyFill="1" applyBorder="1" applyAlignment="1" applyProtection="1">
      <alignment horizontal="center" vertical="center"/>
      <protection locked="0"/>
    </xf>
    <xf numFmtId="0" fontId="11" fillId="0" borderId="34" xfId="0" applyFont="1" applyBorder="1" applyAlignment="1">
      <alignment horizontal="center" vertical="center"/>
    </xf>
    <xf numFmtId="0" fontId="11" fillId="5" borderId="61" xfId="0" applyFont="1" applyFill="1" applyBorder="1" applyAlignment="1">
      <alignment vertical="center" wrapText="1"/>
    </xf>
    <xf numFmtId="0" fontId="4" fillId="5" borderId="47" xfId="0" applyFont="1" applyFill="1" applyBorder="1" applyProtection="1">
      <protection locked="0"/>
    </xf>
    <xf numFmtId="0" fontId="11" fillId="5" borderId="68" xfId="0" applyFont="1" applyFill="1" applyBorder="1" applyAlignment="1">
      <alignment vertical="center" wrapText="1"/>
    </xf>
    <xf numFmtId="0" fontId="11" fillId="5" borderId="68" xfId="0" applyFont="1" applyFill="1" applyBorder="1" applyAlignment="1">
      <alignment horizontal="left" vertical="center" wrapText="1" indent="1"/>
    </xf>
    <xf numFmtId="164" fontId="4" fillId="9" borderId="34" xfId="0" applyNumberFormat="1" applyFont="1" applyFill="1" applyBorder="1" applyAlignment="1">
      <alignment horizontal="center"/>
    </xf>
    <xf numFmtId="0" fontId="4" fillId="5" borderId="50" xfId="0" applyFont="1" applyFill="1" applyBorder="1" applyProtection="1">
      <protection locked="0"/>
    </xf>
    <xf numFmtId="0" fontId="28" fillId="5" borderId="0" xfId="0" applyFont="1" applyFill="1" applyAlignment="1">
      <alignment horizontal="center" vertical="center"/>
    </xf>
    <xf numFmtId="0" fontId="6" fillId="0" borderId="0" xfId="0" applyFont="1" applyAlignment="1" applyProtection="1">
      <alignment horizontal="left" vertical="center"/>
      <protection locked="0"/>
    </xf>
    <xf numFmtId="0" fontId="6" fillId="0" borderId="0" xfId="0" applyFont="1" applyAlignment="1">
      <alignment horizontal="left" vertical="center"/>
    </xf>
    <xf numFmtId="0" fontId="6" fillId="5" borderId="0" xfId="0" applyFont="1" applyFill="1" applyAlignment="1">
      <alignment horizontal="left" vertical="center"/>
    </xf>
    <xf numFmtId="0" fontId="19" fillId="5" borderId="0" xfId="0" applyFont="1" applyFill="1" applyAlignment="1" applyProtection="1">
      <alignment vertical="center"/>
      <protection locked="0"/>
    </xf>
    <xf numFmtId="164" fontId="2" fillId="5" borderId="79" xfId="0" applyNumberFormat="1" applyFont="1" applyFill="1" applyBorder="1" applyAlignment="1">
      <alignment horizontal="right" vertical="center"/>
    </xf>
    <xf numFmtId="164" fontId="0" fillId="5" borderId="30" xfId="0" applyNumberFormat="1" applyFill="1" applyBorder="1" applyAlignment="1">
      <alignment horizontal="right" vertical="center"/>
    </xf>
    <xf numFmtId="164" fontId="0" fillId="5" borderId="61" xfId="0" applyNumberFormat="1" applyFill="1" applyBorder="1" applyAlignment="1">
      <alignment horizontal="right" vertical="center"/>
    </xf>
    <xf numFmtId="164" fontId="2" fillId="9" borderId="72" xfId="0" applyNumberFormat="1" applyFont="1" applyFill="1" applyBorder="1" applyAlignment="1">
      <alignment horizontal="right" vertical="center"/>
    </xf>
    <xf numFmtId="0" fontId="30" fillId="6" borderId="7" xfId="0" applyFont="1" applyFill="1" applyBorder="1" applyAlignment="1">
      <alignment horizontal="center" vertical="center"/>
    </xf>
    <xf numFmtId="0" fontId="30" fillId="6" borderId="68" xfId="0" applyFont="1" applyFill="1" applyBorder="1" applyAlignment="1">
      <alignment horizontal="center" vertical="center"/>
    </xf>
    <xf numFmtId="0" fontId="5" fillId="5" borderId="33" xfId="0" applyFont="1" applyFill="1" applyBorder="1" applyAlignment="1">
      <alignment vertical="center"/>
    </xf>
    <xf numFmtId="10" fontId="0" fillId="0" borderId="0" xfId="2" applyNumberFormat="1" applyFont="1" applyBorder="1" applyAlignment="1" applyProtection="1">
      <alignment vertical="center"/>
      <protection locked="0"/>
    </xf>
    <xf numFmtId="0" fontId="9" fillId="5" borderId="15" xfId="0" applyFont="1" applyFill="1" applyBorder="1" applyAlignment="1">
      <alignment horizontal="center" vertical="center" wrapText="1"/>
    </xf>
    <xf numFmtId="0" fontId="0" fillId="5" borderId="0" xfId="0" applyFill="1" applyAlignment="1">
      <alignment horizontal="left" vertical="center" wrapText="1"/>
    </xf>
    <xf numFmtId="0" fontId="9" fillId="5" borderId="88" xfId="0" applyFont="1" applyFill="1" applyBorder="1" applyAlignment="1">
      <alignment horizontal="right" vertical="center" wrapText="1"/>
    </xf>
    <xf numFmtId="0" fontId="8" fillId="5" borderId="0" xfId="0" applyFont="1" applyFill="1" applyAlignment="1" applyProtection="1">
      <alignment vertical="center" wrapText="1"/>
      <protection locked="0"/>
    </xf>
    <xf numFmtId="0" fontId="30" fillId="6" borderId="4" xfId="0" applyFont="1" applyFill="1" applyBorder="1" applyAlignment="1" applyProtection="1">
      <alignment horizontal="center" vertical="center" wrapText="1"/>
      <protection locked="0"/>
    </xf>
    <xf numFmtId="0" fontId="3" fillId="5" borderId="0" xfId="0" applyFont="1" applyFill="1" applyAlignment="1">
      <alignment horizontal="left" vertical="center" wrapText="1" indent="2"/>
    </xf>
    <xf numFmtId="0" fontId="3" fillId="5" borderId="0" xfId="0" applyFont="1" applyFill="1" applyAlignment="1">
      <alignment horizontal="left" vertical="center" wrapText="1" indent="1"/>
    </xf>
    <xf numFmtId="0" fontId="30" fillId="6" borderId="34" xfId="0" applyFont="1" applyFill="1" applyBorder="1" applyAlignment="1" applyProtection="1">
      <alignment horizontal="center" vertical="center" wrapText="1"/>
      <protection locked="0"/>
    </xf>
    <xf numFmtId="164" fontId="4" fillId="5" borderId="79" xfId="0" applyNumberFormat="1" applyFont="1" applyFill="1" applyBorder="1" applyAlignment="1">
      <alignment horizontal="right" vertical="center"/>
    </xf>
    <xf numFmtId="164" fontId="3" fillId="5" borderId="30" xfId="0" applyNumberFormat="1" applyFont="1" applyFill="1" applyBorder="1" applyAlignment="1">
      <alignment horizontal="right" vertical="center"/>
    </xf>
    <xf numFmtId="164" fontId="3" fillId="5" borderId="61" xfId="0" applyNumberFormat="1" applyFont="1" applyFill="1" applyBorder="1" applyAlignment="1">
      <alignment horizontal="right" vertical="center"/>
    </xf>
    <xf numFmtId="165" fontId="3" fillId="5" borderId="1" xfId="0" applyNumberFormat="1" applyFont="1" applyFill="1" applyBorder="1" applyAlignment="1">
      <alignment horizontal="right" vertical="center"/>
    </xf>
    <xf numFmtId="0" fontId="2" fillId="9" borderId="34" xfId="0" applyFont="1" applyFill="1" applyBorder="1" applyAlignment="1">
      <alignment horizontal="right" vertical="center"/>
    </xf>
    <xf numFmtId="164" fontId="4" fillId="5" borderId="25" xfId="0" applyNumberFormat="1" applyFont="1" applyFill="1" applyBorder="1" applyAlignment="1">
      <alignment horizontal="right" vertical="center"/>
    </xf>
    <xf numFmtId="0" fontId="0" fillId="5" borderId="36" xfId="0" applyFill="1" applyBorder="1" applyAlignment="1">
      <alignment vertical="center"/>
    </xf>
    <xf numFmtId="44" fontId="36" fillId="0" borderId="35" xfId="4" applyFont="1" applyBorder="1" applyAlignment="1">
      <alignment vertical="center"/>
    </xf>
    <xf numFmtId="0" fontId="0" fillId="5" borderId="30" xfId="0" applyFill="1" applyBorder="1" applyAlignment="1">
      <alignment vertical="center"/>
    </xf>
    <xf numFmtId="44" fontId="36" fillId="0" borderId="29" xfId="4" applyFont="1" applyBorder="1" applyAlignment="1">
      <alignment vertical="center"/>
    </xf>
    <xf numFmtId="0" fontId="0" fillId="3" borderId="0" xfId="0" applyFill="1" applyAlignment="1">
      <alignment vertical="center" wrapText="1"/>
    </xf>
    <xf numFmtId="0" fontId="2" fillId="5" borderId="0" xfId="0" applyFont="1" applyFill="1" applyAlignment="1" applyProtection="1">
      <alignment vertical="center"/>
      <protection locked="0"/>
    </xf>
    <xf numFmtId="0" fontId="0" fillId="5" borderId="0" xfId="0" applyFill="1" applyAlignment="1" applyProtection="1">
      <alignment horizontal="left" vertical="center"/>
      <protection locked="0"/>
    </xf>
    <xf numFmtId="0" fontId="7" fillId="5" borderId="0" xfId="0" applyFont="1" applyFill="1" applyAlignment="1">
      <alignment vertical="center"/>
    </xf>
    <xf numFmtId="164" fontId="2" fillId="9" borderId="0" xfId="0" applyNumberFormat="1" applyFont="1" applyFill="1" applyAlignment="1">
      <alignment horizontal="center" vertical="center"/>
    </xf>
    <xf numFmtId="0" fontId="13" fillId="5" borderId="0" xfId="0" applyFont="1" applyFill="1" applyAlignment="1">
      <alignment vertical="center" wrapText="1"/>
    </xf>
    <xf numFmtId="0" fontId="35" fillId="5" borderId="0" xfId="0" applyFont="1" applyFill="1" applyAlignment="1">
      <alignment vertical="center"/>
    </xf>
    <xf numFmtId="0" fontId="2" fillId="5" borderId="0" xfId="0" applyFont="1" applyFill="1" applyAlignment="1">
      <alignment vertical="center" wrapText="1"/>
    </xf>
    <xf numFmtId="0" fontId="25" fillId="5" borderId="0" xfId="0" applyFont="1" applyFill="1" applyAlignment="1">
      <alignment vertical="center" wrapText="1"/>
    </xf>
    <xf numFmtId="164" fontId="3" fillId="0" borderId="0" xfId="0" applyNumberFormat="1" applyFont="1" applyAlignment="1">
      <alignment horizontal="right"/>
    </xf>
    <xf numFmtId="0" fontId="4" fillId="9" borderId="34" xfId="0" applyFont="1" applyFill="1" applyBorder="1" applyAlignment="1">
      <alignment horizontal="center" vertical="center"/>
    </xf>
    <xf numFmtId="0" fontId="4" fillId="9" borderId="34" xfId="0" applyFont="1" applyFill="1" applyBorder="1" applyAlignment="1">
      <alignment horizontal="left" vertical="center" indent="1"/>
    </xf>
    <xf numFmtId="0" fontId="4" fillId="9" borderId="34" xfId="0" applyFont="1" applyFill="1" applyBorder="1" applyAlignment="1">
      <alignment horizontal="center"/>
    </xf>
    <xf numFmtId="0" fontId="6" fillId="6" borderId="34" xfId="0" applyFont="1" applyFill="1" applyBorder="1" applyAlignment="1">
      <alignment horizontal="center"/>
    </xf>
    <xf numFmtId="164" fontId="8" fillId="5" borderId="1" xfId="0" applyNumberFormat="1" applyFont="1" applyFill="1" applyBorder="1" applyAlignment="1">
      <alignment horizontal="right" vertical="center"/>
    </xf>
    <xf numFmtId="0" fontId="74" fillId="8" borderId="72" xfId="0" applyFont="1" applyFill="1" applyBorder="1" applyAlignment="1">
      <alignment horizontal="center" vertical="center" wrapText="1"/>
    </xf>
    <xf numFmtId="0" fontId="74" fillId="8" borderId="89" xfId="0" applyFont="1" applyFill="1" applyBorder="1" applyAlignment="1">
      <alignment horizontal="center" vertical="center" wrapText="1"/>
    </xf>
    <xf numFmtId="0" fontId="2" fillId="3" borderId="50" xfId="0" applyFont="1" applyFill="1" applyBorder="1" applyAlignment="1">
      <alignment vertical="center"/>
    </xf>
    <xf numFmtId="0" fontId="30" fillId="5" borderId="0" xfId="0" applyFont="1" applyFill="1" applyAlignment="1">
      <alignment vertical="center" wrapText="1"/>
    </xf>
    <xf numFmtId="3" fontId="4" fillId="5" borderId="0" xfId="0" quotePrefix="1" applyNumberFormat="1" applyFont="1" applyFill="1" applyAlignment="1">
      <alignment vertical="center"/>
    </xf>
    <xf numFmtId="0" fontId="0" fillId="5" borderId="61" xfId="0" applyFill="1" applyBorder="1" applyAlignment="1">
      <alignment vertical="center"/>
    </xf>
    <xf numFmtId="0" fontId="3" fillId="0" borderId="34" xfId="0" applyFont="1" applyBorder="1" applyAlignment="1">
      <alignment horizontal="left" vertical="center" wrapText="1" indent="1"/>
    </xf>
    <xf numFmtId="164" fontId="11" fillId="0" borderId="34" xfId="0" applyNumberFormat="1" applyFont="1" applyBorder="1" applyAlignment="1">
      <alignment horizontal="right" vertical="center"/>
    </xf>
    <xf numFmtId="164" fontId="11" fillId="0" borderId="1" xfId="0" applyNumberFormat="1" applyFont="1" applyBorder="1" applyAlignment="1">
      <alignment horizontal="right" vertical="center"/>
    </xf>
    <xf numFmtId="164" fontId="11" fillId="0" borderId="17" xfId="0" applyNumberFormat="1" applyFont="1" applyBorder="1" applyAlignment="1">
      <alignment horizontal="right" vertical="center"/>
    </xf>
    <xf numFmtId="164" fontId="11" fillId="0" borderId="5" xfId="0" applyNumberFormat="1" applyFont="1" applyBorder="1" applyAlignment="1">
      <alignment horizontal="right" vertical="center"/>
    </xf>
    <xf numFmtId="0" fontId="11" fillId="0" borderId="34" xfId="0" applyFont="1" applyBorder="1" applyAlignment="1">
      <alignment horizontal="left" vertical="center" indent="1"/>
    </xf>
    <xf numFmtId="0" fontId="11" fillId="0" borderId="34" xfId="0" applyFont="1" applyBorder="1" applyAlignment="1" applyProtection="1">
      <alignment horizontal="left" vertical="center" indent="1"/>
      <protection locked="0"/>
    </xf>
    <xf numFmtId="0" fontId="8" fillId="0" borderId="34" xfId="0" applyFont="1" applyBorder="1" applyAlignment="1">
      <alignment horizontal="left" vertical="center" indent="1"/>
    </xf>
    <xf numFmtId="0" fontId="4" fillId="5" borderId="51" xfId="0" applyFont="1" applyFill="1" applyBorder="1" applyProtection="1">
      <protection locked="0"/>
    </xf>
    <xf numFmtId="0" fontId="4" fillId="5" borderId="49" xfId="0" applyFont="1" applyFill="1" applyBorder="1" applyProtection="1">
      <protection locked="0"/>
    </xf>
    <xf numFmtId="0" fontId="11" fillId="5" borderId="32" xfId="0" applyFont="1" applyFill="1" applyBorder="1" applyAlignment="1">
      <alignment vertical="center" wrapText="1"/>
    </xf>
    <xf numFmtId="0" fontId="11" fillId="5" borderId="46" xfId="0" applyFont="1" applyFill="1" applyBorder="1" applyAlignment="1">
      <alignment vertical="center" wrapText="1"/>
    </xf>
    <xf numFmtId="0" fontId="11" fillId="5" borderId="68" xfId="0" applyFont="1" applyFill="1" applyBorder="1" applyAlignment="1">
      <alignment horizontal="left" vertical="center" wrapText="1"/>
    </xf>
    <xf numFmtId="0" fontId="11" fillId="5" borderId="0" xfId="0" applyFont="1" applyFill="1" applyAlignment="1">
      <alignment horizontal="left" vertical="center" wrapText="1"/>
    </xf>
    <xf numFmtId="165" fontId="3" fillId="5" borderId="34" xfId="0" applyNumberFormat="1" applyFont="1" applyFill="1" applyBorder="1" applyAlignment="1">
      <alignment vertical="center"/>
    </xf>
    <xf numFmtId="0" fontId="4" fillId="5" borderId="47" xfId="0" applyFont="1" applyFill="1" applyBorder="1" applyAlignment="1" applyProtection="1">
      <alignment vertical="center"/>
      <protection locked="0"/>
    </xf>
    <xf numFmtId="0" fontId="11" fillId="5" borderId="61" xfId="0" applyFont="1" applyFill="1" applyBorder="1" applyAlignment="1">
      <alignment horizontal="left" vertical="center" wrapText="1"/>
    </xf>
    <xf numFmtId="0" fontId="8" fillId="5" borderId="9" xfId="0" applyFont="1" applyFill="1" applyBorder="1" applyAlignment="1" applyProtection="1">
      <alignment vertical="center" wrapText="1"/>
      <protection locked="0"/>
    </xf>
    <xf numFmtId="0" fontId="8" fillId="5" borderId="10" xfId="0" applyFont="1" applyFill="1" applyBorder="1" applyAlignment="1" applyProtection="1">
      <alignment vertical="center" wrapText="1"/>
      <protection locked="0"/>
    </xf>
    <xf numFmtId="0" fontId="8" fillId="5" borderId="11" xfId="0" applyFont="1" applyFill="1" applyBorder="1" applyAlignment="1" applyProtection="1">
      <alignment vertical="center" wrapText="1"/>
      <protection locked="0"/>
    </xf>
    <xf numFmtId="0" fontId="98" fillId="6" borderId="51" xfId="0" applyFont="1" applyFill="1" applyBorder="1" applyAlignment="1" applyProtection="1">
      <alignment vertical="center"/>
      <protection locked="0"/>
    </xf>
    <xf numFmtId="0" fontId="98" fillId="6" borderId="49" xfId="0" applyFont="1" applyFill="1" applyBorder="1" applyAlignment="1">
      <alignment vertical="center"/>
    </xf>
    <xf numFmtId="0" fontId="98" fillId="6" borderId="7" xfId="0" applyFont="1" applyFill="1" applyBorder="1" applyAlignment="1">
      <alignment horizontal="center" vertical="center"/>
    </xf>
    <xf numFmtId="0" fontId="98" fillId="6" borderId="8" xfId="0" applyFont="1" applyFill="1" applyBorder="1" applyAlignment="1">
      <alignment horizontal="center" vertical="center"/>
    </xf>
    <xf numFmtId="0" fontId="0" fillId="5" borderId="34" xfId="0" applyFill="1" applyBorder="1" applyAlignment="1">
      <alignment horizontal="left" vertical="center" indent="1"/>
    </xf>
    <xf numFmtId="0" fontId="0" fillId="3" borderId="31" xfId="0" applyFill="1" applyBorder="1" applyAlignment="1">
      <alignment horizontal="left" vertical="center"/>
    </xf>
    <xf numFmtId="0" fontId="0" fillId="3" borderId="1" xfId="0" applyFill="1" applyBorder="1" applyAlignment="1">
      <alignment horizontal="left" vertical="center"/>
    </xf>
    <xf numFmtId="0" fontId="0" fillId="3" borderId="34" xfId="0" applyFill="1" applyBorder="1" applyAlignment="1">
      <alignment horizontal="left" vertical="center"/>
    </xf>
    <xf numFmtId="0" fontId="0" fillId="5" borderId="72" xfId="0" applyFill="1" applyBorder="1" applyAlignment="1">
      <alignment horizontal="left" vertical="center" indent="1"/>
    </xf>
    <xf numFmtId="0" fontId="30" fillId="6" borderId="34" xfId="0" applyFont="1" applyFill="1" applyBorder="1" applyAlignment="1">
      <alignment horizontal="center" vertical="center" wrapText="1"/>
    </xf>
    <xf numFmtId="0" fontId="74" fillId="8" borderId="34" xfId="0" applyFont="1" applyFill="1" applyBorder="1" applyAlignment="1">
      <alignment horizontal="center" vertical="center" wrapText="1"/>
    </xf>
    <xf numFmtId="165" fontId="3" fillId="5" borderId="59" xfId="0" applyNumberFormat="1" applyFont="1" applyFill="1" applyBorder="1" applyAlignment="1">
      <alignment horizontal="right" vertical="center"/>
    </xf>
    <xf numFmtId="0" fontId="3" fillId="5" borderId="92" xfId="0" applyFont="1" applyFill="1" applyBorder="1" applyAlignment="1" applyProtection="1">
      <alignment horizontal="left" vertical="center"/>
      <protection locked="0"/>
    </xf>
    <xf numFmtId="0" fontId="3" fillId="5" borderId="95" xfId="0" applyFont="1" applyFill="1" applyBorder="1" applyAlignment="1" applyProtection="1">
      <alignment horizontal="left" vertical="center"/>
      <protection locked="0"/>
    </xf>
    <xf numFmtId="0" fontId="9" fillId="5" borderId="56" xfId="0" applyFont="1" applyFill="1" applyBorder="1" applyAlignment="1">
      <alignment horizontal="right" vertical="center" wrapText="1"/>
    </xf>
    <xf numFmtId="0" fontId="98" fillId="5" borderId="7" xfId="0" applyFont="1" applyFill="1" applyBorder="1" applyAlignment="1">
      <alignment horizontal="center" vertical="center"/>
    </xf>
    <xf numFmtId="0" fontId="3" fillId="5" borderId="47" xfId="0" applyFont="1" applyFill="1" applyBorder="1" applyAlignment="1">
      <alignment horizontal="left" vertical="center" indent="1"/>
    </xf>
    <xf numFmtId="0" fontId="3" fillId="0" borderId="46" xfId="0" applyFont="1" applyBorder="1" applyAlignment="1">
      <alignment horizontal="left" vertical="center" indent="1"/>
    </xf>
    <xf numFmtId="164" fontId="3" fillId="0" borderId="48" xfId="0" applyNumberFormat="1" applyFont="1" applyBorder="1" applyAlignment="1">
      <alignment horizontal="right" vertical="center"/>
    </xf>
    <xf numFmtId="0" fontId="9" fillId="8" borderId="96" xfId="0" applyFont="1" applyFill="1" applyBorder="1" applyAlignment="1" applyProtection="1">
      <alignment horizontal="center" vertical="center"/>
      <protection locked="0"/>
    </xf>
    <xf numFmtId="164" fontId="3" fillId="5" borderId="96" xfId="0" applyNumberFormat="1" applyFont="1" applyFill="1" applyBorder="1" applyAlignment="1">
      <alignment horizontal="right" vertical="center"/>
    </xf>
    <xf numFmtId="164" fontId="3" fillId="0" borderId="96" xfId="0" applyNumberFormat="1" applyFont="1" applyBorder="1" applyAlignment="1">
      <alignment horizontal="right" vertical="center"/>
    </xf>
    <xf numFmtId="0" fontId="9" fillId="8" borderId="97" xfId="0" applyFont="1" applyFill="1" applyBorder="1" applyAlignment="1" applyProtection="1">
      <alignment horizontal="center" vertical="center"/>
      <protection locked="0"/>
    </xf>
    <xf numFmtId="164" fontId="3" fillId="5" borderId="97" xfId="0" applyNumberFormat="1" applyFont="1" applyFill="1" applyBorder="1" applyAlignment="1">
      <alignment horizontal="right" vertical="center"/>
    </xf>
    <xf numFmtId="164" fontId="3" fillId="0" borderId="97" xfId="0" applyNumberFormat="1" applyFont="1" applyBorder="1" applyAlignment="1">
      <alignment horizontal="right" vertical="center"/>
    </xf>
    <xf numFmtId="0" fontId="9" fillId="8" borderId="98" xfId="0" applyFont="1" applyFill="1" applyBorder="1" applyAlignment="1" applyProtection="1">
      <alignment horizontal="center" vertical="center"/>
      <protection locked="0"/>
    </xf>
    <xf numFmtId="164" fontId="3" fillId="5" borderId="98" xfId="0" applyNumberFormat="1" applyFont="1" applyFill="1" applyBorder="1" applyAlignment="1">
      <alignment horizontal="right" vertical="center"/>
    </xf>
    <xf numFmtId="164" fontId="3" fillId="0" borderId="98" xfId="0" applyNumberFormat="1" applyFont="1" applyBorder="1" applyAlignment="1">
      <alignment horizontal="right" vertical="center"/>
    </xf>
    <xf numFmtId="0" fontId="4" fillId="9" borderId="30" xfId="0" applyFont="1" applyFill="1" applyBorder="1" applyAlignment="1">
      <alignment vertical="center"/>
    </xf>
    <xf numFmtId="0" fontId="0" fillId="5" borderId="10" xfId="0" applyFill="1" applyBorder="1" applyAlignment="1">
      <alignment vertical="center"/>
    </xf>
    <xf numFmtId="0" fontId="0" fillId="5" borderId="3" xfId="0" applyFill="1" applyBorder="1" applyAlignment="1">
      <alignment vertical="center"/>
    </xf>
    <xf numFmtId="0" fontId="0" fillId="5" borderId="42" xfId="0" applyFill="1" applyBorder="1" applyAlignment="1">
      <alignment vertical="center"/>
    </xf>
    <xf numFmtId="0" fontId="99" fillId="0" borderId="34" xfId="1" applyFont="1" applyBorder="1" applyAlignment="1" applyProtection="1">
      <alignment horizontal="left" vertical="center" indent="1"/>
      <protection locked="0"/>
    </xf>
    <xf numFmtId="0" fontId="0" fillId="5" borderId="34" xfId="0" applyFill="1" applyBorder="1" applyAlignment="1">
      <alignment vertical="center"/>
    </xf>
    <xf numFmtId="0" fontId="4" fillId="0" borderId="0" xfId="0" applyFont="1" applyAlignment="1">
      <alignment vertical="center"/>
    </xf>
    <xf numFmtId="164" fontId="4" fillId="4" borderId="0" xfId="0" applyNumberFormat="1" applyFont="1" applyFill="1" applyAlignment="1" applyProtection="1">
      <alignment horizontal="left" vertical="center"/>
      <protection locked="0"/>
    </xf>
    <xf numFmtId="0" fontId="14" fillId="9" borderId="34" xfId="0" applyFont="1" applyFill="1" applyBorder="1" applyAlignment="1">
      <alignment vertical="center"/>
    </xf>
    <xf numFmtId="0" fontId="14" fillId="9" borderId="34" xfId="0" applyFont="1" applyFill="1" applyBorder="1" applyAlignment="1">
      <alignment horizontal="left" vertical="center"/>
    </xf>
    <xf numFmtId="0" fontId="99" fillId="5" borderId="34" xfId="1" applyFont="1" applyFill="1" applyBorder="1" applyAlignment="1" applyProtection="1">
      <alignment horizontal="left" vertical="center" indent="1"/>
      <protection locked="0"/>
    </xf>
    <xf numFmtId="15" fontId="16" fillId="5" borderId="34" xfId="0" applyNumberFormat="1" applyFont="1" applyFill="1" applyBorder="1" applyAlignment="1">
      <alignment horizontal="left" vertical="center" wrapText="1" indent="1"/>
    </xf>
    <xf numFmtId="0" fontId="99" fillId="0" borderId="34" xfId="1" applyFont="1" applyBorder="1" applyAlignment="1" applyProtection="1">
      <alignment horizontal="left" vertical="center" indent="1"/>
      <protection locked="0"/>
    </xf>
    <xf numFmtId="15" fontId="16" fillId="5" borderId="34" xfId="0" applyNumberFormat="1" applyFont="1" applyFill="1" applyBorder="1" applyAlignment="1">
      <alignment horizontal="left" vertical="center" indent="1"/>
    </xf>
    <xf numFmtId="0" fontId="3" fillId="3" borderId="0" xfId="0" applyFont="1" applyFill="1" applyAlignment="1" applyProtection="1">
      <alignment vertical="center"/>
      <protection locked="0"/>
    </xf>
    <xf numFmtId="0" fontId="3" fillId="0" borderId="0" xfId="0" applyFont="1" applyAlignment="1">
      <alignment vertical="center"/>
    </xf>
    <xf numFmtId="49" fontId="3" fillId="3" borderId="0" xfId="0" applyNumberFormat="1" applyFont="1" applyFill="1" applyAlignment="1" applyProtection="1">
      <alignment vertical="center"/>
      <protection locked="0"/>
    </xf>
    <xf numFmtId="0" fontId="26" fillId="0" borderId="0" xfId="0" applyFont="1" applyAlignment="1">
      <alignment horizontal="left" vertical="center" wrapText="1"/>
    </xf>
    <xf numFmtId="0" fontId="0" fillId="0" borderId="31" xfId="0" applyBorder="1" applyAlignment="1">
      <alignment horizontal="right" vertical="center" indent="1"/>
    </xf>
    <xf numFmtId="0" fontId="0" fillId="0" borderId="43" xfId="0" applyBorder="1" applyAlignment="1">
      <alignment horizontal="right" vertical="center" indent="1"/>
    </xf>
    <xf numFmtId="0" fontId="85" fillId="0" borderId="79" xfId="0" applyFont="1" applyBorder="1" applyAlignment="1">
      <alignment horizontal="center" vertical="center"/>
    </xf>
    <xf numFmtId="0" fontId="0" fillId="5" borderId="40" xfId="0" applyFill="1" applyBorder="1" applyAlignment="1">
      <alignment horizontal="center" vertical="center" wrapText="1"/>
    </xf>
    <xf numFmtId="0" fontId="0" fillId="5" borderId="39" xfId="0" applyFill="1" applyBorder="1" applyAlignment="1">
      <alignment horizontal="center" vertical="center" wrapText="1"/>
    </xf>
    <xf numFmtId="0" fontId="0" fillId="5" borderId="38" xfId="0" applyFill="1" applyBorder="1" applyAlignment="1">
      <alignment horizontal="center" vertical="center" wrapText="1"/>
    </xf>
    <xf numFmtId="0" fontId="0" fillId="5" borderId="33" xfId="0" applyFill="1" applyBorder="1" applyAlignment="1">
      <alignment horizontal="center" vertical="center" wrapText="1"/>
    </xf>
    <xf numFmtId="0" fontId="0" fillId="5" borderId="0" xfId="0" applyFill="1" applyAlignment="1">
      <alignment horizontal="center" vertical="center" wrapText="1"/>
    </xf>
    <xf numFmtId="0" fontId="0" fillId="5" borderId="32" xfId="0" applyFill="1" applyBorder="1" applyAlignment="1">
      <alignment horizontal="center" vertical="center" wrapText="1"/>
    </xf>
    <xf numFmtId="0" fontId="0" fillId="5" borderId="28" xfId="0" applyFill="1" applyBorder="1" applyAlignment="1">
      <alignment horizontal="center" vertical="center" wrapText="1"/>
    </xf>
    <xf numFmtId="0" fontId="0" fillId="5" borderId="25" xfId="0" applyFill="1" applyBorder="1" applyAlignment="1">
      <alignment horizontal="center" vertical="center" wrapText="1"/>
    </xf>
    <xf numFmtId="0" fontId="0" fillId="5" borderId="27" xfId="0" applyFill="1" applyBorder="1" applyAlignment="1">
      <alignment horizontal="center" vertical="center" wrapText="1"/>
    </xf>
    <xf numFmtId="0" fontId="0" fillId="5" borderId="37" xfId="0" applyFill="1" applyBorder="1" applyAlignment="1">
      <alignment horizontal="left" vertical="center" indent="1"/>
    </xf>
    <xf numFmtId="0" fontId="0" fillId="5" borderId="36" xfId="0" applyFill="1" applyBorder="1" applyAlignment="1">
      <alignment horizontal="left" vertical="center" indent="1"/>
    </xf>
    <xf numFmtId="164" fontId="13" fillId="5" borderId="31" xfId="0" applyNumberFormat="1" applyFont="1" applyFill="1" applyBorder="1" applyAlignment="1" applyProtection="1">
      <alignment horizontal="left" vertical="center" indent="1"/>
      <protection locked="0"/>
    </xf>
    <xf numFmtId="0" fontId="0" fillId="5" borderId="30" xfId="0" applyFill="1" applyBorder="1" applyAlignment="1">
      <alignment horizontal="left" vertical="center" indent="1"/>
    </xf>
    <xf numFmtId="0" fontId="20" fillId="5" borderId="31" xfId="0" applyFont="1" applyFill="1" applyBorder="1" applyAlignment="1">
      <alignment horizontal="left" vertical="center" indent="1"/>
    </xf>
    <xf numFmtId="0" fontId="21" fillId="5" borderId="30" xfId="0" applyFont="1" applyFill="1" applyBorder="1" applyAlignment="1">
      <alignment horizontal="left" vertical="center" indent="1"/>
    </xf>
    <xf numFmtId="0" fontId="0" fillId="5" borderId="31" xfId="0" applyFill="1" applyBorder="1" applyAlignment="1">
      <alignment horizontal="left" vertical="center" indent="1"/>
    </xf>
    <xf numFmtId="0" fontId="30" fillId="7" borderId="26" xfId="0" applyFont="1" applyFill="1" applyBorder="1" applyAlignment="1">
      <alignment horizontal="left" vertical="center" indent="1"/>
    </xf>
    <xf numFmtId="0" fontId="30" fillId="7" borderId="25" xfId="0" applyFont="1" applyFill="1" applyBorder="1" applyAlignment="1">
      <alignment horizontal="left" vertical="center" indent="1"/>
    </xf>
    <xf numFmtId="164" fontId="20" fillId="5" borderId="31" xfId="0" applyNumberFormat="1" applyFont="1" applyFill="1" applyBorder="1" applyAlignment="1" applyProtection="1">
      <alignment horizontal="left" vertical="center" indent="1"/>
      <protection locked="0"/>
    </xf>
    <xf numFmtId="0" fontId="9" fillId="5" borderId="2"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5" fillId="7" borderId="23" xfId="0" applyFont="1" applyFill="1" applyBorder="1" applyAlignment="1">
      <alignment horizontal="center" vertical="center"/>
    </xf>
    <xf numFmtId="0" fontId="5" fillId="7" borderId="22" xfId="0" applyFont="1" applyFill="1" applyBorder="1" applyAlignment="1">
      <alignment horizontal="center" vertical="center"/>
    </xf>
    <xf numFmtId="0" fontId="5" fillId="7" borderId="21" xfId="0" applyFont="1" applyFill="1" applyBorder="1" applyAlignment="1">
      <alignment horizontal="center" vertical="center"/>
    </xf>
    <xf numFmtId="0" fontId="98" fillId="6" borderId="6" xfId="0" applyFont="1" applyFill="1" applyBorder="1" applyAlignment="1">
      <alignment horizontal="center" vertical="center"/>
    </xf>
    <xf numFmtId="0" fontId="98" fillId="6" borderId="7" xfId="0" applyFont="1" applyFill="1" applyBorder="1" applyAlignment="1">
      <alignment horizontal="center" vertical="center"/>
    </xf>
    <xf numFmtId="0" fontId="98" fillId="6" borderId="8" xfId="0" applyFont="1" applyFill="1" applyBorder="1" applyAlignment="1">
      <alignment horizontal="center" vertical="center"/>
    </xf>
    <xf numFmtId="0" fontId="5" fillId="2" borderId="0" xfId="0" applyFont="1" applyFill="1" applyAlignment="1">
      <alignment vertical="center"/>
    </xf>
    <xf numFmtId="164" fontId="48" fillId="5" borderId="61" xfId="0" quotePrefix="1" applyNumberFormat="1" applyFont="1" applyFill="1" applyBorder="1" applyAlignment="1">
      <alignment horizontal="center" vertical="center"/>
    </xf>
    <xf numFmtId="164" fontId="48" fillId="5" borderId="46" xfId="0" quotePrefix="1" applyNumberFormat="1" applyFont="1" applyFill="1" applyBorder="1" applyAlignment="1">
      <alignment horizontal="center" vertical="center"/>
    </xf>
    <xf numFmtId="0" fontId="48" fillId="5" borderId="48" xfId="0" applyFont="1" applyFill="1" applyBorder="1" applyAlignment="1">
      <alignment horizontal="right" vertical="center"/>
    </xf>
    <xf numFmtId="0" fontId="0" fillId="0" borderId="34" xfId="0" applyBorder="1" applyAlignment="1">
      <alignment horizontal="right" vertical="center" indent="1"/>
    </xf>
    <xf numFmtId="15" fontId="16" fillId="5" borderId="34" xfId="0" applyNumberFormat="1" applyFont="1" applyFill="1" applyBorder="1" applyAlignment="1">
      <alignment vertical="center"/>
    </xf>
    <xf numFmtId="0" fontId="5" fillId="6" borderId="23" xfId="0" applyFont="1" applyFill="1" applyBorder="1" applyAlignment="1">
      <alignment horizontal="center" vertical="center"/>
    </xf>
    <xf numFmtId="0" fontId="5" fillId="6" borderId="22" xfId="0" applyFont="1" applyFill="1" applyBorder="1" applyAlignment="1">
      <alignment horizontal="center" vertical="center"/>
    </xf>
    <xf numFmtId="0" fontId="5" fillId="6" borderId="21" xfId="0" applyFont="1" applyFill="1" applyBorder="1" applyAlignment="1">
      <alignment horizontal="center" vertical="center"/>
    </xf>
    <xf numFmtId="0" fontId="13" fillId="8" borderId="23" xfId="0" applyFont="1" applyFill="1" applyBorder="1" applyAlignment="1">
      <alignment horizontal="center" vertical="center" wrapText="1"/>
    </xf>
    <xf numFmtId="0" fontId="9" fillId="8" borderId="22" xfId="0" applyFont="1" applyFill="1" applyBorder="1" applyAlignment="1">
      <alignment horizontal="center" vertical="center"/>
    </xf>
    <xf numFmtId="0" fontId="9" fillId="8" borderId="21" xfId="0" applyFont="1" applyFill="1" applyBorder="1" applyAlignment="1">
      <alignment horizontal="center" vertical="center"/>
    </xf>
    <xf numFmtId="0" fontId="86" fillId="8" borderId="2" xfId="0" applyFont="1" applyFill="1" applyBorder="1" applyAlignment="1">
      <alignment horizontal="center" vertical="center"/>
    </xf>
    <xf numFmtId="0" fontId="86" fillId="8" borderId="3" xfId="0" applyFont="1" applyFill="1" applyBorder="1" applyAlignment="1">
      <alignment horizontal="center" vertical="center"/>
    </xf>
    <xf numFmtId="0" fontId="86" fillId="8" borderId="4" xfId="0" applyFont="1" applyFill="1" applyBorder="1" applyAlignment="1">
      <alignment horizontal="center" vertical="center"/>
    </xf>
    <xf numFmtId="0" fontId="5" fillId="6" borderId="51" xfId="0" applyFont="1" applyFill="1" applyBorder="1" applyAlignment="1">
      <alignment horizontal="center" vertical="center"/>
    </xf>
    <xf numFmtId="0" fontId="5" fillId="6" borderId="50" xfId="0" applyFont="1" applyFill="1" applyBorder="1" applyAlignment="1">
      <alignment horizontal="center" vertical="center"/>
    </xf>
    <xf numFmtId="0" fontId="5" fillId="6" borderId="49" xfId="0" applyFont="1" applyFill="1" applyBorder="1" applyAlignment="1">
      <alignment horizontal="center" vertical="center"/>
    </xf>
    <xf numFmtId="49" fontId="48" fillId="8" borderId="60" xfId="0" applyNumberFormat="1" applyFont="1" applyFill="1" applyBorder="1" applyAlignment="1" applyProtection="1">
      <alignment horizontal="left" vertical="center"/>
      <protection locked="0"/>
    </xf>
    <xf numFmtId="49" fontId="48" fillId="8" borderId="59" xfId="0" applyNumberFormat="1" applyFont="1" applyFill="1" applyBorder="1" applyAlignment="1" applyProtection="1">
      <alignment horizontal="left" vertical="center"/>
      <protection locked="0"/>
    </xf>
    <xf numFmtId="49" fontId="48" fillId="8" borderId="58" xfId="0" applyNumberFormat="1" applyFont="1" applyFill="1" applyBorder="1" applyAlignment="1" applyProtection="1">
      <alignment horizontal="left" vertical="center"/>
      <protection locked="0"/>
    </xf>
    <xf numFmtId="0" fontId="14" fillId="5" borderId="0" xfId="0" applyFont="1" applyFill="1" applyAlignment="1">
      <alignment vertical="center"/>
    </xf>
    <xf numFmtId="0" fontId="14" fillId="5" borderId="0" xfId="0" applyFont="1" applyFill="1" applyAlignment="1">
      <alignment horizontal="left" vertical="center"/>
    </xf>
    <xf numFmtId="0" fontId="52" fillId="8" borderId="60" xfId="1" applyFont="1" applyFill="1" applyBorder="1" applyAlignment="1" applyProtection="1">
      <alignment horizontal="left" vertical="center"/>
      <protection locked="0"/>
    </xf>
    <xf numFmtId="0" fontId="48" fillId="8" borderId="59" xfId="0" applyFont="1" applyFill="1" applyBorder="1" applyAlignment="1" applyProtection="1">
      <alignment horizontal="left" vertical="center"/>
      <protection locked="0"/>
    </xf>
    <xf numFmtId="0" fontId="48" fillId="8" borderId="58" xfId="0" applyFont="1" applyFill="1" applyBorder="1" applyAlignment="1" applyProtection="1">
      <alignment horizontal="left" vertical="center"/>
      <protection locked="0"/>
    </xf>
    <xf numFmtId="0" fontId="48" fillId="8" borderId="60" xfId="0" applyFont="1" applyFill="1" applyBorder="1" applyAlignment="1" applyProtection="1">
      <alignment horizontal="left" vertical="center"/>
      <protection locked="0"/>
    </xf>
    <xf numFmtId="3" fontId="2" fillId="5" borderId="51" xfId="0" quotePrefix="1" applyNumberFormat="1" applyFont="1" applyFill="1" applyBorder="1" applyAlignment="1">
      <alignment horizontal="left" vertical="center" indent="1"/>
    </xf>
    <xf numFmtId="3" fontId="2" fillId="5" borderId="50" xfId="0" quotePrefix="1" applyNumberFormat="1" applyFont="1" applyFill="1" applyBorder="1" applyAlignment="1">
      <alignment horizontal="left" vertical="center" indent="1"/>
    </xf>
    <xf numFmtId="3" fontId="2" fillId="5" borderId="49" xfId="0" quotePrefix="1" applyNumberFormat="1" applyFont="1" applyFill="1" applyBorder="1" applyAlignment="1">
      <alignment horizontal="left" vertical="center" indent="1"/>
    </xf>
    <xf numFmtId="0" fontId="98" fillId="6" borderId="50" xfId="0" applyFont="1" applyFill="1" applyBorder="1" applyAlignment="1">
      <alignment horizontal="center" vertical="center"/>
    </xf>
    <xf numFmtId="0" fontId="53" fillId="5" borderId="67" xfId="0" applyFont="1" applyFill="1" applyBorder="1" applyAlignment="1">
      <alignment horizontal="center" vertical="center"/>
    </xf>
    <xf numFmtId="0" fontId="53" fillId="5" borderId="66" xfId="0" applyFont="1" applyFill="1" applyBorder="1" applyAlignment="1">
      <alignment horizontal="center" vertical="center"/>
    </xf>
    <xf numFmtId="0" fontId="53" fillId="5" borderId="65" xfId="0" applyFont="1" applyFill="1" applyBorder="1" applyAlignment="1">
      <alignment horizontal="center" vertical="center"/>
    </xf>
    <xf numFmtId="0" fontId="9" fillId="5" borderId="64" xfId="0" applyFont="1" applyFill="1" applyBorder="1" applyAlignment="1">
      <alignment horizontal="center" vertical="center" wrapText="1"/>
    </xf>
    <xf numFmtId="0" fontId="9" fillId="5" borderId="63" xfId="0" applyFont="1" applyFill="1" applyBorder="1" applyAlignment="1">
      <alignment horizontal="center" vertical="center" wrapText="1"/>
    </xf>
    <xf numFmtId="0" fontId="9" fillId="5" borderId="62" xfId="0" applyFont="1" applyFill="1" applyBorder="1" applyAlignment="1">
      <alignment horizontal="center" vertical="center" wrapText="1"/>
    </xf>
    <xf numFmtId="0" fontId="10" fillId="5" borderId="0" xfId="0" applyFont="1" applyFill="1" applyAlignment="1">
      <alignment horizontal="left" vertical="center" wrapText="1"/>
    </xf>
    <xf numFmtId="0" fontId="2" fillId="5" borderId="31" xfId="0" applyFont="1" applyFill="1" applyBorder="1" applyAlignment="1">
      <alignment horizontal="left" vertical="center" indent="1"/>
    </xf>
    <xf numFmtId="0" fontId="2" fillId="5" borderId="30" xfId="0" applyFont="1" applyFill="1" applyBorder="1" applyAlignment="1">
      <alignment horizontal="left" vertical="center" indent="1"/>
    </xf>
    <xf numFmtId="0" fontId="2" fillId="5" borderId="43" xfId="0" applyFont="1" applyFill="1" applyBorder="1" applyAlignment="1">
      <alignment horizontal="left" vertical="center" indent="1"/>
    </xf>
    <xf numFmtId="0" fontId="5" fillId="6" borderId="71" xfId="0" applyFont="1" applyFill="1" applyBorder="1" applyAlignment="1">
      <alignment horizontal="center" vertical="center"/>
    </xf>
    <xf numFmtId="0" fontId="5" fillId="6" borderId="70" xfId="0" applyFont="1" applyFill="1" applyBorder="1" applyAlignment="1">
      <alignment horizontal="center" vertical="center"/>
    </xf>
    <xf numFmtId="0" fontId="8" fillId="5" borderId="0" xfId="0" applyFont="1" applyFill="1" applyAlignment="1">
      <alignment horizontal="left" vertical="center" wrapText="1"/>
    </xf>
    <xf numFmtId="0" fontId="12" fillId="5" borderId="0" xfId="0" applyFont="1" applyFill="1" applyAlignment="1">
      <alignment horizontal="left" vertical="center" wrapText="1"/>
    </xf>
    <xf numFmtId="0" fontId="22" fillId="7" borderId="34" xfId="0" applyFont="1" applyFill="1" applyBorder="1" applyAlignment="1">
      <alignment horizontal="center" vertical="center" wrapText="1"/>
    </xf>
    <xf numFmtId="0" fontId="2" fillId="5" borderId="51" xfId="0" applyFont="1" applyFill="1" applyBorder="1" applyAlignment="1">
      <alignment horizontal="left" vertical="center" indent="1"/>
    </xf>
    <xf numFmtId="0" fontId="2" fillId="5" borderId="50" xfId="0" applyFont="1" applyFill="1" applyBorder="1" applyAlignment="1">
      <alignment horizontal="left" vertical="center" indent="1"/>
    </xf>
    <xf numFmtId="0" fontId="2" fillId="5" borderId="49" xfId="0" applyFont="1" applyFill="1" applyBorder="1" applyAlignment="1">
      <alignment horizontal="left" vertical="center" indent="1"/>
    </xf>
    <xf numFmtId="0" fontId="44" fillId="5" borderId="0" xfId="0" applyFont="1" applyFill="1"/>
    <xf numFmtId="0" fontId="3" fillId="5" borderId="34" xfId="0" applyFont="1" applyFill="1" applyBorder="1" applyAlignment="1">
      <alignment horizontal="center" vertical="center"/>
    </xf>
    <xf numFmtId="0" fontId="3" fillId="5" borderId="34" xfId="0" applyFont="1" applyFill="1" applyBorder="1" applyAlignment="1">
      <alignment horizontal="left" vertical="center" indent="1"/>
    </xf>
    <xf numFmtId="0" fontId="9" fillId="5" borderId="0" xfId="0" applyFont="1" applyFill="1" applyAlignment="1">
      <alignment horizontal="left" vertical="center" wrapText="1"/>
    </xf>
    <xf numFmtId="0" fontId="3" fillId="5" borderId="30" xfId="0" applyFont="1" applyFill="1" applyBorder="1" applyAlignment="1">
      <alignment horizontal="left" vertical="center"/>
    </xf>
    <xf numFmtId="0" fontId="3" fillId="5" borderId="61" xfId="0" applyFont="1" applyFill="1" applyBorder="1" applyAlignment="1">
      <alignment horizontal="left" vertical="center"/>
    </xf>
    <xf numFmtId="0" fontId="4" fillId="5" borderId="25" xfId="0" applyFont="1" applyFill="1" applyBorder="1" applyAlignment="1">
      <alignment horizontal="left" vertical="center"/>
    </xf>
    <xf numFmtId="0" fontId="98" fillId="6" borderId="12" xfId="0" applyFont="1" applyFill="1" applyBorder="1" applyAlignment="1">
      <alignment horizontal="center" vertical="center"/>
    </xf>
    <xf numFmtId="0" fontId="98" fillId="6" borderId="13" xfId="0" applyFont="1" applyFill="1" applyBorder="1" applyAlignment="1">
      <alignment horizontal="center" vertical="center"/>
    </xf>
    <xf numFmtId="0" fontId="98" fillId="6" borderId="14" xfId="0" applyFont="1" applyFill="1" applyBorder="1" applyAlignment="1">
      <alignment horizontal="center" vertical="center"/>
    </xf>
    <xf numFmtId="0" fontId="44" fillId="5" borderId="0" xfId="0" applyFont="1" applyFill="1" applyAlignment="1">
      <alignment horizontal="left" vertical="center"/>
    </xf>
    <xf numFmtId="0" fontId="4" fillId="9" borderId="34" xfId="0" applyFont="1" applyFill="1" applyBorder="1" applyAlignment="1">
      <alignment horizontal="center" vertical="center"/>
    </xf>
    <xf numFmtId="0" fontId="4" fillId="9" borderId="34" xfId="0" applyFont="1" applyFill="1" applyBorder="1" applyAlignment="1">
      <alignment horizontal="left" vertical="center" indent="1"/>
    </xf>
    <xf numFmtId="0" fontId="9" fillId="5" borderId="57" xfId="0" applyFont="1" applyFill="1" applyBorder="1" applyAlignment="1">
      <alignment horizontal="center" vertical="center" wrapText="1"/>
    </xf>
    <xf numFmtId="0" fontId="9" fillId="5" borderId="56" xfId="0" applyFont="1" applyFill="1" applyBorder="1" applyAlignment="1">
      <alignment horizontal="center" vertical="center" wrapText="1"/>
    </xf>
    <xf numFmtId="0" fontId="9" fillId="5" borderId="55" xfId="0" applyFont="1" applyFill="1" applyBorder="1" applyAlignment="1">
      <alignment horizontal="center" vertical="center" wrapText="1"/>
    </xf>
    <xf numFmtId="0" fontId="9" fillId="5" borderId="77"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76" xfId="0" applyFont="1" applyFill="1" applyBorder="1" applyAlignment="1">
      <alignment horizontal="center" vertical="center" wrapText="1"/>
    </xf>
    <xf numFmtId="0" fontId="9" fillId="5" borderId="54" xfId="0" applyFont="1" applyFill="1" applyBorder="1" applyAlignment="1">
      <alignment horizontal="center" vertical="center" wrapText="1"/>
    </xf>
    <xf numFmtId="0" fontId="9" fillId="5" borderId="53"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22" fillId="7" borderId="75" xfId="0" applyFont="1" applyFill="1" applyBorder="1" applyAlignment="1">
      <alignment horizontal="left" vertical="center" indent="1"/>
    </xf>
    <xf numFmtId="0" fontId="22" fillId="7" borderId="74" xfId="0" applyFont="1" applyFill="1" applyBorder="1" applyAlignment="1">
      <alignment horizontal="left" vertical="center" indent="1"/>
    </xf>
    <xf numFmtId="0" fontId="22" fillId="7" borderId="73" xfId="0" applyFont="1" applyFill="1" applyBorder="1" applyAlignment="1">
      <alignment horizontal="left" vertical="center" indent="1"/>
    </xf>
    <xf numFmtId="0" fontId="0" fillId="5" borderId="0" xfId="0" applyFill="1" applyAlignment="1">
      <alignment horizontal="left" vertical="top" wrapText="1"/>
    </xf>
    <xf numFmtId="0" fontId="44" fillId="5" borderId="0" xfId="0" applyFont="1" applyFill="1" applyAlignment="1">
      <alignment horizontal="left" vertical="top" wrapText="1"/>
    </xf>
    <xf numFmtId="0" fontId="44" fillId="5" borderId="0" xfId="0" applyFont="1" applyFill="1" applyAlignment="1">
      <alignment horizontal="left" wrapText="1"/>
    </xf>
    <xf numFmtId="0" fontId="0" fillId="5" borderId="0" xfId="0" applyFill="1" applyAlignment="1">
      <alignment horizontal="left" wrapText="1"/>
    </xf>
    <xf numFmtId="0" fontId="3" fillId="0" borderId="34" xfId="0" applyFont="1" applyBorder="1" applyAlignment="1">
      <alignment horizontal="center" vertical="center"/>
    </xf>
    <xf numFmtId="0" fontId="3" fillId="0" borderId="34" xfId="0" applyFont="1" applyBorder="1" applyAlignment="1">
      <alignment horizontal="left" vertical="center" indent="1"/>
    </xf>
    <xf numFmtId="0" fontId="3" fillId="5" borderId="7" xfId="0" applyFont="1" applyFill="1" applyBorder="1" applyAlignment="1">
      <alignment horizontal="left"/>
    </xf>
    <xf numFmtId="0" fontId="3" fillId="5" borderId="0" xfId="0" applyFont="1" applyFill="1" applyAlignment="1">
      <alignment horizontal="left" vertical="center"/>
    </xf>
    <xf numFmtId="0" fontId="3" fillId="5" borderId="0" xfId="0" applyFont="1" applyFill="1" applyAlignment="1">
      <alignment horizontal="left" vertical="top"/>
    </xf>
    <xf numFmtId="0" fontId="59" fillId="8" borderId="51" xfId="0" applyFont="1" applyFill="1" applyBorder="1" applyAlignment="1" applyProtection="1">
      <alignment horizontal="center" vertical="center"/>
      <protection locked="0"/>
    </xf>
    <xf numFmtId="0" fontId="59" fillId="8" borderId="50" xfId="0" applyFont="1" applyFill="1" applyBorder="1" applyAlignment="1" applyProtection="1">
      <alignment horizontal="center" vertical="center"/>
      <protection locked="0"/>
    </xf>
    <xf numFmtId="0" fontId="59" fillId="8" borderId="49" xfId="0" applyFont="1" applyFill="1" applyBorder="1" applyAlignment="1" applyProtection="1">
      <alignment horizontal="center" vertical="center"/>
      <protection locked="0"/>
    </xf>
    <xf numFmtId="0" fontId="59" fillId="8" borderId="47" xfId="0" applyFont="1" applyFill="1" applyBorder="1" applyAlignment="1" applyProtection="1">
      <alignment horizontal="center" vertical="center"/>
      <protection locked="0"/>
    </xf>
    <xf numFmtId="0" fontId="59" fillId="8" borderId="61" xfId="0" applyFont="1" applyFill="1" applyBorder="1" applyAlignment="1" applyProtection="1">
      <alignment horizontal="center" vertical="center"/>
      <protection locked="0"/>
    </xf>
    <xf numFmtId="0" fontId="59" fillId="8" borderId="46" xfId="0" applyFont="1" applyFill="1" applyBorder="1" applyAlignment="1" applyProtection="1">
      <alignment horizontal="center" vertical="center"/>
      <protection locked="0"/>
    </xf>
    <xf numFmtId="0" fontId="5" fillId="6" borderId="78" xfId="0" applyFont="1" applyFill="1" applyBorder="1" applyAlignment="1">
      <alignment horizontal="center" vertical="center"/>
    </xf>
    <xf numFmtId="0" fontId="0" fillId="3" borderId="31" xfId="0" applyFill="1" applyBorder="1" applyAlignment="1">
      <alignment horizontal="left" vertical="center"/>
    </xf>
    <xf numFmtId="0" fontId="0" fillId="3" borderId="30" xfId="0" applyFill="1" applyBorder="1" applyAlignment="1">
      <alignment horizontal="left" vertical="center"/>
    </xf>
    <xf numFmtId="0" fontId="0" fillId="3" borderId="43" xfId="0" applyFill="1" applyBorder="1" applyAlignment="1">
      <alignment horizontal="left" vertical="center"/>
    </xf>
    <xf numFmtId="0" fontId="5" fillId="6" borderId="19" xfId="0" applyFont="1" applyFill="1" applyBorder="1" applyAlignment="1">
      <alignment horizontal="center" vertical="center"/>
    </xf>
    <xf numFmtId="0" fontId="5" fillId="6" borderId="0" xfId="0" applyFont="1" applyFill="1" applyAlignment="1">
      <alignment horizontal="center" vertical="center"/>
    </xf>
    <xf numFmtId="0" fontId="5" fillId="6" borderId="18" xfId="0" applyFont="1" applyFill="1" applyBorder="1" applyAlignment="1">
      <alignment horizontal="center" vertical="center"/>
    </xf>
    <xf numFmtId="0" fontId="22" fillId="7" borderId="1" xfId="0" applyFont="1" applyFill="1" applyBorder="1" applyAlignment="1">
      <alignment horizontal="left" vertical="center" wrapText="1" indent="1"/>
    </xf>
    <xf numFmtId="0" fontId="0" fillId="3" borderId="0" xfId="0" applyFill="1" applyAlignment="1">
      <alignment vertical="center" wrapText="1"/>
    </xf>
    <xf numFmtId="0" fontId="62" fillId="3" borderId="0" xfId="0" applyFont="1" applyFill="1" applyAlignment="1">
      <alignment horizontal="center" vertical="center" wrapText="1"/>
    </xf>
    <xf numFmtId="0" fontId="61" fillId="3" borderId="0" xfId="0" applyFont="1" applyFill="1" applyAlignment="1">
      <alignment horizontal="center" vertical="center" wrapText="1"/>
    </xf>
    <xf numFmtId="0" fontId="61" fillId="3" borderId="32" xfId="0" applyFont="1" applyFill="1" applyBorder="1" applyAlignment="1">
      <alignment horizontal="center" vertical="center" wrapText="1"/>
    </xf>
    <xf numFmtId="0" fontId="2" fillId="3" borderId="61" xfId="0" applyFont="1" applyFill="1" applyBorder="1" applyAlignment="1">
      <alignment horizontal="center" vertical="center" wrapText="1"/>
    </xf>
    <xf numFmtId="0" fontId="2" fillId="3" borderId="46" xfId="0" applyFont="1" applyFill="1" applyBorder="1" applyAlignment="1">
      <alignment horizontal="center" vertical="center" wrapText="1"/>
    </xf>
    <xf numFmtId="0" fontId="0" fillId="5" borderId="61" xfId="0" applyFill="1" applyBorder="1" applyAlignment="1">
      <alignment horizontal="left" vertical="center"/>
    </xf>
    <xf numFmtId="0" fontId="0" fillId="5" borderId="30" xfId="0" applyFill="1" applyBorder="1" applyAlignment="1">
      <alignment horizontal="left" vertical="center"/>
    </xf>
    <xf numFmtId="0" fontId="2" fillId="5" borderId="79" xfId="0" applyFont="1" applyFill="1" applyBorder="1" applyAlignment="1">
      <alignment horizontal="left" vertical="center"/>
    </xf>
    <xf numFmtId="0" fontId="13" fillId="3" borderId="50" xfId="0" applyFont="1" applyFill="1" applyBorder="1" applyAlignment="1">
      <alignment horizontal="right"/>
    </xf>
    <xf numFmtId="0" fontId="3" fillId="5" borderId="34" xfId="0" applyFont="1" applyFill="1" applyBorder="1" applyAlignment="1" applyProtection="1">
      <alignment horizontal="center" vertical="center"/>
      <protection locked="0"/>
    </xf>
    <xf numFmtId="0" fontId="63" fillId="5" borderId="34" xfId="0" applyFont="1" applyFill="1" applyBorder="1" applyAlignment="1">
      <alignment horizontal="left" vertical="center" indent="1"/>
    </xf>
    <xf numFmtId="0" fontId="18" fillId="5" borderId="34" xfId="0" applyFont="1" applyFill="1" applyBorder="1" applyAlignment="1">
      <alignment horizontal="left" vertical="center" indent="1"/>
    </xf>
    <xf numFmtId="0" fontId="3" fillId="5" borderId="48" xfId="0" applyFont="1" applyFill="1" applyBorder="1" applyAlignment="1">
      <alignment horizontal="center" vertical="center"/>
    </xf>
    <xf numFmtId="0" fontId="24" fillId="5" borderId="48" xfId="0" applyFont="1" applyFill="1" applyBorder="1" applyAlignment="1">
      <alignment horizontal="left" vertical="center" wrapText="1" indent="1"/>
    </xf>
    <xf numFmtId="0" fontId="64" fillId="5" borderId="34" xfId="0" applyFont="1" applyFill="1" applyBorder="1" applyAlignment="1">
      <alignment horizontal="left" vertical="center" indent="1"/>
    </xf>
    <xf numFmtId="0" fontId="51" fillId="9" borderId="34" xfId="0" applyFont="1" applyFill="1" applyBorder="1" applyAlignment="1">
      <alignment horizontal="left" vertical="center" wrapText="1" indent="1"/>
    </xf>
    <xf numFmtId="0" fontId="44" fillId="5" borderId="0" xfId="0" applyFont="1" applyFill="1" applyAlignment="1">
      <alignment horizontal="left" vertical="center" wrapText="1"/>
    </xf>
    <xf numFmtId="0" fontId="0" fillId="5" borderId="0" xfId="0" applyFill="1" applyAlignment="1">
      <alignment horizontal="left" vertical="center" wrapText="1"/>
    </xf>
    <xf numFmtId="0" fontId="102" fillId="0" borderId="34" xfId="0" applyFont="1" applyBorder="1" applyAlignment="1">
      <alignment horizontal="left" vertical="center" indent="1"/>
    </xf>
    <xf numFmtId="0" fontId="3" fillId="5" borderId="97" xfId="0" applyFont="1" applyFill="1" applyBorder="1" applyAlignment="1">
      <alignment horizontal="center" vertical="center"/>
    </xf>
    <xf numFmtId="0" fontId="3" fillId="5" borderId="97" xfId="0" applyFont="1" applyFill="1" applyBorder="1" applyAlignment="1">
      <alignment horizontal="left" vertical="center" wrapText="1" indent="1"/>
    </xf>
    <xf numFmtId="0" fontId="102" fillId="0" borderId="97" xfId="0" applyFont="1" applyBorder="1" applyAlignment="1">
      <alignment horizontal="left" vertical="center" wrapText="1" indent="1"/>
    </xf>
    <xf numFmtId="0" fontId="3" fillId="5" borderId="34" xfId="0" applyFont="1" applyFill="1" applyBorder="1" applyAlignment="1">
      <alignment horizontal="left" vertical="center" wrapText="1" indent="1"/>
    </xf>
    <xf numFmtId="0" fontId="102" fillId="0" borderId="34" xfId="0" applyFont="1" applyBorder="1" applyAlignment="1">
      <alignment horizontal="left" vertical="center" wrapText="1" indent="1"/>
    </xf>
    <xf numFmtId="0" fontId="66" fillId="5" borderId="67" xfId="0" applyFont="1" applyFill="1" applyBorder="1" applyAlignment="1">
      <alignment horizontal="center" vertical="center"/>
    </xf>
    <xf numFmtId="0" fontId="66" fillId="5" borderId="66" xfId="0" applyFont="1" applyFill="1" applyBorder="1" applyAlignment="1">
      <alignment horizontal="center" vertical="center"/>
    </xf>
    <xf numFmtId="0" fontId="66" fillId="5" borderId="65" xfId="0" applyFont="1" applyFill="1" applyBorder="1" applyAlignment="1">
      <alignment horizontal="center" vertical="center"/>
    </xf>
    <xf numFmtId="0" fontId="3" fillId="0" borderId="48" xfId="0" applyFont="1" applyBorder="1" applyAlignment="1">
      <alignment horizontal="center" vertical="center"/>
    </xf>
    <xf numFmtId="0" fontId="3" fillId="0" borderId="48" xfId="0" applyFont="1" applyBorder="1" applyAlignment="1">
      <alignment horizontal="left" vertical="center" indent="1"/>
    </xf>
    <xf numFmtId="0" fontId="30" fillId="7" borderId="34" xfId="0" applyFont="1" applyFill="1" applyBorder="1" applyAlignment="1">
      <alignment horizontal="center" vertical="center"/>
    </xf>
    <xf numFmtId="0" fontId="30" fillId="8" borderId="34" xfId="0" applyFont="1" applyFill="1" applyBorder="1" applyAlignment="1">
      <alignment horizontal="center" vertical="center"/>
    </xf>
    <xf numFmtId="0" fontId="30" fillId="5" borderId="34" xfId="0" applyFont="1" applyFill="1" applyBorder="1" applyAlignment="1">
      <alignment horizontal="center" vertical="center"/>
    </xf>
    <xf numFmtId="0" fontId="4" fillId="5" borderId="20" xfId="0" applyFont="1" applyFill="1" applyBorder="1" applyAlignment="1">
      <alignment horizontal="left" vertical="center"/>
    </xf>
    <xf numFmtId="0" fontId="3" fillId="0" borderId="96" xfId="0" applyFont="1" applyBorder="1" applyAlignment="1">
      <alignment horizontal="center" vertical="center"/>
    </xf>
    <xf numFmtId="0" fontId="3" fillId="0" borderId="96" xfId="0" applyFont="1" applyBorder="1" applyAlignment="1">
      <alignment horizontal="left" vertical="center" indent="1"/>
    </xf>
    <xf numFmtId="0" fontId="102" fillId="0" borderId="96" xfId="0" applyFont="1" applyBorder="1" applyAlignment="1">
      <alignment horizontal="left" vertical="center" indent="1"/>
    </xf>
    <xf numFmtId="0" fontId="3" fillId="5" borderId="98" xfId="0" applyFont="1" applyFill="1" applyBorder="1" applyAlignment="1">
      <alignment horizontal="center" vertical="center"/>
    </xf>
    <xf numFmtId="0" fontId="3" fillId="5" borderId="98" xfId="0" applyFont="1" applyFill="1" applyBorder="1" applyAlignment="1">
      <alignment horizontal="left" vertical="center" indent="1"/>
    </xf>
    <xf numFmtId="0" fontId="3" fillId="0" borderId="98" xfId="0" applyFont="1" applyBorder="1" applyAlignment="1">
      <alignment horizontal="left" vertical="center" indent="1"/>
    </xf>
    <xf numFmtId="0" fontId="3" fillId="5" borderId="48" xfId="0" applyFont="1" applyFill="1" applyBorder="1" applyAlignment="1">
      <alignment horizontal="left" vertical="center" indent="1"/>
    </xf>
    <xf numFmtId="0" fontId="3" fillId="0" borderId="0" xfId="0" applyFont="1" applyAlignment="1">
      <alignment horizontal="left" vertical="center"/>
    </xf>
    <xf numFmtId="0" fontId="5" fillId="6" borderId="34" xfId="0" applyFont="1" applyFill="1" applyBorder="1" applyAlignment="1">
      <alignment horizontal="center" vertical="center"/>
    </xf>
    <xf numFmtId="0" fontId="2" fillId="9" borderId="34" xfId="0" applyFont="1" applyFill="1" applyBorder="1" applyAlignment="1">
      <alignment horizontal="center" vertical="center"/>
    </xf>
    <xf numFmtId="0" fontId="2" fillId="9" borderId="34" xfId="0" applyFont="1" applyFill="1" applyBorder="1" applyAlignment="1">
      <alignment horizontal="left" vertical="center" indent="1"/>
    </xf>
    <xf numFmtId="0" fontId="4" fillId="5" borderId="79" xfId="0" applyFont="1" applyFill="1" applyBorder="1" applyAlignment="1">
      <alignment horizontal="left" vertical="center"/>
    </xf>
    <xf numFmtId="0" fontId="0" fillId="3" borderId="51" xfId="0" applyFill="1" applyBorder="1" applyAlignment="1">
      <alignment horizontal="center" vertical="center" wrapText="1"/>
    </xf>
    <xf numFmtId="0" fontId="0" fillId="3" borderId="50" xfId="0" applyFill="1" applyBorder="1" applyAlignment="1">
      <alignment horizontal="center" vertical="center" wrapText="1"/>
    </xf>
    <xf numFmtId="0" fontId="0" fillId="3" borderId="49" xfId="0" applyFill="1" applyBorder="1" applyAlignment="1">
      <alignment horizontal="center" vertical="center" wrapText="1"/>
    </xf>
    <xf numFmtId="0" fontId="0" fillId="3" borderId="68" xfId="0" applyFill="1" applyBorder="1" applyAlignment="1">
      <alignment horizontal="center" vertical="center" wrapText="1"/>
    </xf>
    <xf numFmtId="0" fontId="0" fillId="3" borderId="0" xfId="0" applyFill="1" applyAlignment="1">
      <alignment horizontal="center" vertical="center" wrapText="1"/>
    </xf>
    <xf numFmtId="0" fontId="0" fillId="3" borderId="32" xfId="0" applyFill="1" applyBorder="1" applyAlignment="1">
      <alignment horizontal="center" vertical="center" wrapText="1"/>
    </xf>
    <xf numFmtId="0" fontId="0" fillId="3" borderId="47" xfId="0" applyFill="1" applyBorder="1" applyAlignment="1">
      <alignment horizontal="center" vertical="center" wrapText="1"/>
    </xf>
    <xf numFmtId="0" fontId="0" fillId="3" borderId="61" xfId="0" applyFill="1" applyBorder="1" applyAlignment="1">
      <alignment horizontal="center" vertical="center" wrapText="1"/>
    </xf>
    <xf numFmtId="0" fontId="0" fillId="3" borderId="46" xfId="0" applyFill="1" applyBorder="1" applyAlignment="1">
      <alignment horizontal="center" vertical="center" wrapText="1"/>
    </xf>
    <xf numFmtId="0" fontId="91" fillId="0" borderId="34" xfId="0" applyFont="1" applyBorder="1" applyAlignment="1">
      <alignment vertical="center"/>
    </xf>
    <xf numFmtId="0" fontId="3" fillId="0" borderId="34" xfId="0" applyFont="1" applyBorder="1" applyAlignment="1">
      <alignment vertical="top"/>
    </xf>
    <xf numFmtId="0" fontId="91" fillId="0" borderId="34" xfId="0" applyFont="1" applyBorder="1" applyAlignment="1">
      <alignment vertical="center" wrapText="1"/>
    </xf>
    <xf numFmtId="0" fontId="0" fillId="5" borderId="0" xfId="0" applyFill="1" applyAlignment="1">
      <alignment vertical="center" wrapText="1"/>
    </xf>
    <xf numFmtId="0" fontId="5" fillId="7" borderId="82" xfId="0" applyFont="1" applyFill="1" applyBorder="1" applyAlignment="1">
      <alignment horizontal="center" vertical="center"/>
    </xf>
    <xf numFmtId="0" fontId="5" fillId="7" borderId="81" xfId="0" applyFont="1" applyFill="1" applyBorder="1" applyAlignment="1">
      <alignment horizontal="center" vertical="center"/>
    </xf>
    <xf numFmtId="0" fontId="5" fillId="7" borderId="80" xfId="0" applyFont="1" applyFill="1" applyBorder="1" applyAlignment="1">
      <alignment horizontal="center" vertical="center"/>
    </xf>
    <xf numFmtId="0" fontId="71" fillId="5" borderId="0" xfId="0" applyFont="1" applyFill="1" applyAlignment="1">
      <alignment vertical="center" wrapText="1"/>
    </xf>
    <xf numFmtId="0" fontId="70" fillId="5" borderId="0" xfId="0" applyFont="1" applyFill="1" applyAlignment="1">
      <alignment vertical="center" wrapText="1"/>
    </xf>
    <xf numFmtId="0" fontId="3" fillId="0" borderId="34" xfId="0" applyFont="1" applyBorder="1" applyAlignment="1">
      <alignment horizontal="left" vertical="top" wrapText="1" indent="1"/>
    </xf>
    <xf numFmtId="0" fontId="91" fillId="0" borderId="34" xfId="0" applyFont="1" applyBorder="1" applyAlignment="1">
      <alignment horizontal="left" vertical="top" wrapText="1" indent="1"/>
    </xf>
    <xf numFmtId="0" fontId="3" fillId="0" borderId="34" xfId="0" applyFont="1" applyBorder="1" applyAlignment="1">
      <alignment horizontal="left" vertical="center" wrapText="1" indent="1"/>
    </xf>
    <xf numFmtId="0" fontId="91" fillId="0" borderId="34" xfId="0" applyFont="1" applyBorder="1" applyAlignment="1">
      <alignment horizontal="left" vertical="center" indent="1"/>
    </xf>
    <xf numFmtId="0" fontId="91" fillId="0" borderId="34" xfId="0" applyFont="1" applyBorder="1" applyAlignment="1">
      <alignment horizontal="left" vertical="top" indent="1"/>
    </xf>
    <xf numFmtId="0" fontId="0" fillId="5" borderId="0" xfId="0" applyFill="1"/>
    <xf numFmtId="0" fontId="82" fillId="5" borderId="0" xfId="0" applyFont="1" applyFill="1" applyAlignment="1">
      <alignment horizontal="right" vertical="center"/>
    </xf>
    <xf numFmtId="0" fontId="3" fillId="5" borderId="0" xfId="0" applyFont="1" applyFill="1" applyAlignment="1">
      <alignment horizontal="right" vertical="center"/>
    </xf>
    <xf numFmtId="0" fontId="0" fillId="5" borderId="51" xfId="0" applyFill="1" applyBorder="1" applyAlignment="1">
      <alignment horizontal="center" vertical="center"/>
    </xf>
    <xf numFmtId="0" fontId="0" fillId="5" borderId="50" xfId="0" applyFill="1" applyBorder="1" applyAlignment="1">
      <alignment horizontal="center" vertical="center"/>
    </xf>
    <xf numFmtId="0" fontId="0" fillId="5" borderId="49" xfId="0" applyFill="1" applyBorder="1" applyAlignment="1">
      <alignment horizontal="center" vertical="center"/>
    </xf>
    <xf numFmtId="0" fontId="0" fillId="5" borderId="47" xfId="0" applyFill="1" applyBorder="1" applyAlignment="1">
      <alignment horizontal="center" vertical="center" wrapText="1"/>
    </xf>
    <xf numFmtId="0" fontId="0" fillId="5" borderId="61" xfId="0" applyFill="1" applyBorder="1" applyAlignment="1">
      <alignment horizontal="center" vertical="center" wrapText="1"/>
    </xf>
    <xf numFmtId="0" fontId="0" fillId="5" borderId="46" xfId="0" applyFill="1" applyBorder="1" applyAlignment="1">
      <alignment horizontal="center" vertical="center" wrapText="1"/>
    </xf>
    <xf numFmtId="164" fontId="3" fillId="0" borderId="61" xfId="0" applyNumberFormat="1" applyFont="1" applyBorder="1" applyAlignment="1">
      <alignment horizontal="left" vertical="center"/>
    </xf>
    <xf numFmtId="164" fontId="4" fillId="0" borderId="25" xfId="0" applyNumberFormat="1" applyFont="1" applyBorder="1" applyAlignment="1">
      <alignment horizontal="left" vertical="center"/>
    </xf>
    <xf numFmtId="0" fontId="66" fillId="5" borderId="86" xfId="0" applyFont="1" applyFill="1" applyBorder="1" applyAlignment="1">
      <alignment horizontal="center" vertical="center"/>
    </xf>
    <xf numFmtId="0" fontId="66" fillId="5" borderId="85" xfId="0" applyFont="1" applyFill="1" applyBorder="1" applyAlignment="1">
      <alignment horizontal="center" vertical="center"/>
    </xf>
    <xf numFmtId="0" fontId="66" fillId="5" borderId="84" xfId="0" applyFont="1" applyFill="1" applyBorder="1" applyAlignment="1">
      <alignment horizontal="center" vertical="center"/>
    </xf>
    <xf numFmtId="165" fontId="11" fillId="0" borderId="34" xfId="0" applyNumberFormat="1" applyFont="1" applyBorder="1" applyAlignment="1">
      <alignment horizontal="center" vertical="center"/>
    </xf>
    <xf numFmtId="0" fontId="6" fillId="7" borderId="72" xfId="0" applyFont="1" applyFill="1" applyBorder="1" applyAlignment="1">
      <alignment horizontal="center" vertical="center"/>
    </xf>
    <xf numFmtId="0" fontId="28" fillId="7" borderId="48" xfId="0" applyFont="1" applyFill="1" applyBorder="1" applyAlignment="1">
      <alignment horizontal="center" vertical="center"/>
    </xf>
    <xf numFmtId="0" fontId="11" fillId="5" borderId="34" xfId="0" applyFont="1" applyFill="1" applyBorder="1" applyAlignment="1">
      <alignment horizontal="center" vertical="center"/>
    </xf>
    <xf numFmtId="0" fontId="72" fillId="7" borderId="34" xfId="0" applyFont="1" applyFill="1" applyBorder="1" applyAlignment="1">
      <alignment horizontal="center" vertical="center"/>
    </xf>
    <xf numFmtId="0" fontId="72" fillId="7" borderId="31" xfId="0" applyFont="1" applyFill="1" applyBorder="1" applyAlignment="1">
      <alignment horizontal="center" vertical="center"/>
    </xf>
    <xf numFmtId="0" fontId="19" fillId="8" borderId="34" xfId="0" applyFont="1" applyFill="1" applyBorder="1" applyAlignment="1" applyProtection="1">
      <alignment horizontal="center" vertical="center"/>
      <protection locked="0"/>
    </xf>
    <xf numFmtId="164" fontId="4" fillId="9" borderId="34" xfId="0" applyNumberFormat="1" applyFont="1" applyFill="1" applyBorder="1" applyAlignment="1">
      <alignment horizontal="center"/>
    </xf>
    <xf numFmtId="0" fontId="4" fillId="3" borderId="34" xfId="0" applyFont="1" applyFill="1" applyBorder="1" applyAlignment="1" applyProtection="1">
      <alignment horizontal="center" vertical="center"/>
      <protection locked="0"/>
    </xf>
    <xf numFmtId="0" fontId="5" fillId="6" borderId="10" xfId="0" applyFont="1" applyFill="1" applyBorder="1" applyAlignment="1">
      <alignment horizontal="center" vertical="center"/>
    </xf>
    <xf numFmtId="0" fontId="3" fillId="3" borderId="31" xfId="0" applyFont="1" applyFill="1" applyBorder="1" applyAlignment="1">
      <alignment horizontal="left" vertical="center"/>
    </xf>
    <xf numFmtId="0" fontId="3" fillId="3" borderId="30" xfId="0" applyFont="1" applyFill="1" applyBorder="1" applyAlignment="1">
      <alignment horizontal="left" vertical="center"/>
    </xf>
    <xf numFmtId="0" fontId="3" fillId="3" borderId="43" xfId="0" applyFont="1" applyFill="1" applyBorder="1" applyAlignment="1">
      <alignment horizontal="left" vertical="center"/>
    </xf>
    <xf numFmtId="0" fontId="3" fillId="5" borderId="0" xfId="0" applyFont="1" applyFill="1" applyAlignment="1">
      <alignment horizontal="center" vertical="center" wrapText="1"/>
    </xf>
    <xf numFmtId="0" fontId="73" fillId="5" borderId="0" xfId="0" applyFont="1" applyFill="1" applyAlignment="1">
      <alignment horizontal="center" vertical="center"/>
    </xf>
    <xf numFmtId="0" fontId="11" fillId="0" borderId="34" xfId="0" applyFont="1" applyBorder="1" applyAlignment="1">
      <alignment horizontal="left" vertical="center" indent="1"/>
    </xf>
    <xf numFmtId="0" fontId="11" fillId="0" borderId="34" xfId="0" applyFont="1" applyBorder="1" applyAlignment="1">
      <alignment horizontal="center" vertical="center"/>
    </xf>
    <xf numFmtId="0" fontId="11" fillId="0" borderId="34" xfId="0" applyFont="1" applyBorder="1" applyAlignment="1" applyProtection="1">
      <alignment horizontal="left" vertical="center" indent="1"/>
      <protection locked="0"/>
    </xf>
    <xf numFmtId="0" fontId="11" fillId="0" borderId="34" xfId="0" applyFont="1" applyBorder="1" applyAlignment="1" applyProtection="1">
      <alignment horizontal="left" vertical="center" wrapText="1" indent="1"/>
      <protection locked="0"/>
    </xf>
    <xf numFmtId="0" fontId="13" fillId="7" borderId="34" xfId="0" applyFont="1" applyFill="1" applyBorder="1" applyAlignment="1">
      <alignment horizontal="center" vertical="center"/>
    </xf>
    <xf numFmtId="0" fontId="11" fillId="0" borderId="34" xfId="0" applyFont="1" applyBorder="1" applyAlignment="1" applyProtection="1">
      <alignment horizontal="center" vertical="center"/>
      <protection locked="0"/>
    </xf>
    <xf numFmtId="0" fontId="66" fillId="5" borderId="23" xfId="0" applyFont="1" applyFill="1" applyBorder="1" applyAlignment="1">
      <alignment horizontal="center" vertical="center"/>
    </xf>
    <xf numFmtId="0" fontId="66" fillId="5" borderId="22" xfId="0" applyFont="1" applyFill="1" applyBorder="1" applyAlignment="1">
      <alignment horizontal="center" vertical="center"/>
    </xf>
    <xf numFmtId="0" fontId="66" fillId="5" borderId="21" xfId="0" applyFont="1" applyFill="1" applyBorder="1" applyAlignment="1">
      <alignment horizontal="center" vertical="center"/>
    </xf>
    <xf numFmtId="0" fontId="13" fillId="5" borderId="64" xfId="0" applyFont="1" applyFill="1" applyBorder="1" applyAlignment="1">
      <alignment horizontal="center" vertical="center" wrapText="1"/>
    </xf>
    <xf numFmtId="0" fontId="13" fillId="5" borderId="63" xfId="0" applyFont="1" applyFill="1" applyBorder="1" applyAlignment="1">
      <alignment horizontal="center" vertical="center" wrapText="1"/>
    </xf>
    <xf numFmtId="0" fontId="13" fillId="5" borderId="62" xfId="0" applyFont="1" applyFill="1" applyBorder="1" applyAlignment="1">
      <alignment horizontal="center" vertical="center" wrapText="1"/>
    </xf>
    <xf numFmtId="0" fontId="98" fillId="6" borderId="51" xfId="0" applyFont="1" applyFill="1" applyBorder="1" applyAlignment="1">
      <alignment horizontal="center" vertical="center"/>
    </xf>
    <xf numFmtId="0" fontId="98" fillId="6" borderId="49" xfId="0" applyFont="1" applyFill="1" applyBorder="1" applyAlignment="1">
      <alignment horizontal="center" vertical="center"/>
    </xf>
    <xf numFmtId="164" fontId="0" fillId="5" borderId="61" xfId="0" applyNumberFormat="1" applyFill="1" applyBorder="1" applyAlignment="1">
      <alignment horizontal="left" vertical="center"/>
    </xf>
    <xf numFmtId="164" fontId="0" fillId="5" borderId="30" xfId="0" applyNumberFormat="1" applyFill="1" applyBorder="1" applyAlignment="1">
      <alignment horizontal="left" vertical="center"/>
    </xf>
    <xf numFmtId="164" fontId="2" fillId="5" borderId="79" xfId="0" applyNumberFormat="1" applyFont="1" applyFill="1" applyBorder="1" applyAlignment="1">
      <alignment horizontal="left" vertical="center"/>
    </xf>
    <xf numFmtId="0" fontId="11" fillId="0" borderId="34" xfId="0" applyFont="1" applyBorder="1" applyAlignment="1">
      <alignment horizontal="left" vertical="center" wrapText="1" indent="1"/>
    </xf>
    <xf numFmtId="0" fontId="30" fillId="7" borderId="48" xfId="0" applyFont="1" applyFill="1" applyBorder="1" applyAlignment="1">
      <alignment horizontal="center" vertical="center"/>
    </xf>
    <xf numFmtId="0" fontId="0" fillId="3" borderId="31" xfId="0" applyFill="1" applyBorder="1" applyAlignment="1" applyProtection="1">
      <alignment horizontal="left" vertical="center"/>
      <protection locked="0"/>
    </xf>
    <xf numFmtId="0" fontId="0" fillId="3" borderId="30" xfId="0" applyFill="1" applyBorder="1" applyAlignment="1" applyProtection="1">
      <alignment horizontal="left" vertical="center"/>
      <protection locked="0"/>
    </xf>
    <xf numFmtId="0" fontId="0" fillId="3" borderId="43" xfId="0" applyFill="1" applyBorder="1" applyAlignment="1" applyProtection="1">
      <alignment horizontal="left" vertical="center"/>
      <protection locked="0"/>
    </xf>
    <xf numFmtId="0" fontId="2" fillId="9" borderId="72" xfId="0" applyFont="1" applyFill="1" applyBorder="1" applyAlignment="1">
      <alignment horizontal="center" vertical="center"/>
    </xf>
    <xf numFmtId="0" fontId="2" fillId="9" borderId="87" xfId="0" applyFont="1" applyFill="1" applyBorder="1" applyAlignment="1">
      <alignment horizontal="left" vertical="center" indent="1"/>
    </xf>
    <xf numFmtId="0" fontId="2" fillId="9" borderId="7" xfId="0" applyFont="1" applyFill="1" applyBorder="1" applyAlignment="1">
      <alignment horizontal="left" vertical="center" indent="1"/>
    </xf>
    <xf numFmtId="0" fontId="2" fillId="9" borderId="69" xfId="0" applyFont="1" applyFill="1" applyBorder="1" applyAlignment="1">
      <alignment horizontal="left" vertical="center" indent="1"/>
    </xf>
    <xf numFmtId="0" fontId="30" fillId="7" borderId="72" xfId="0" applyFont="1" applyFill="1" applyBorder="1" applyAlignment="1">
      <alignment horizontal="center" vertical="center"/>
    </xf>
    <xf numFmtId="0" fontId="0" fillId="5" borderId="0" xfId="0" applyFill="1" applyAlignment="1">
      <alignment horizontal="center"/>
    </xf>
    <xf numFmtId="0" fontId="32" fillId="8" borderId="6" xfId="0" applyFont="1" applyFill="1" applyBorder="1" applyAlignment="1" applyProtection="1">
      <alignment horizontal="center" vertical="center" wrapText="1"/>
      <protection locked="0"/>
    </xf>
    <xf numFmtId="0" fontId="32" fillId="8" borderId="9"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7" xfId="0" applyFont="1" applyFill="1" applyBorder="1" applyAlignment="1" applyProtection="1">
      <alignment horizontal="center" vertical="center" wrapText="1"/>
      <protection locked="0"/>
    </xf>
    <xf numFmtId="0" fontId="32" fillId="5" borderId="8" xfId="0" applyFont="1" applyFill="1" applyBorder="1" applyAlignment="1" applyProtection="1">
      <alignment horizontal="center" vertical="center" wrapText="1"/>
      <protection locked="0"/>
    </xf>
    <xf numFmtId="0" fontId="32" fillId="5" borderId="19" xfId="0" applyFont="1" applyFill="1" applyBorder="1" applyAlignment="1" applyProtection="1">
      <alignment horizontal="center" vertical="center" wrapText="1"/>
      <protection locked="0"/>
    </xf>
    <xf numFmtId="0" fontId="32" fillId="5" borderId="0" xfId="0" applyFont="1" applyFill="1" applyAlignment="1" applyProtection="1">
      <alignment horizontal="center" vertical="center" wrapText="1"/>
      <protection locked="0"/>
    </xf>
    <xf numFmtId="0" fontId="32" fillId="5" borderId="18" xfId="0" applyFont="1" applyFill="1" applyBorder="1" applyAlignment="1" applyProtection="1">
      <alignment horizontal="center" vertical="center" wrapText="1"/>
      <protection locked="0"/>
    </xf>
    <xf numFmtId="0" fontId="22" fillId="7" borderId="6" xfId="0" applyFont="1" applyFill="1" applyBorder="1" applyAlignment="1">
      <alignment horizontal="center" vertical="center" wrapText="1"/>
    </xf>
    <xf numFmtId="0" fontId="22" fillId="7" borderId="7" xfId="0" applyFont="1" applyFill="1" applyBorder="1" applyAlignment="1">
      <alignment horizontal="center" vertical="center" wrapText="1"/>
    </xf>
    <xf numFmtId="0" fontId="22" fillId="7" borderId="8" xfId="0" applyFont="1" applyFill="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10" xfId="0" applyFont="1" applyBorder="1" applyAlignment="1">
      <alignment horizontal="center" vertical="center" wrapText="1"/>
    </xf>
    <xf numFmtId="0" fontId="0" fillId="5" borderId="0" xfId="0" applyFill="1" applyAlignment="1">
      <alignment horizontal="center" wrapText="1"/>
    </xf>
    <xf numFmtId="0" fontId="81" fillId="8" borderId="51" xfId="0" applyFont="1" applyFill="1" applyBorder="1" applyAlignment="1" applyProtection="1">
      <alignment horizontal="center" vertical="center"/>
      <protection locked="0"/>
    </xf>
    <xf numFmtId="0" fontId="81" fillId="8" borderId="50" xfId="0" applyFont="1" applyFill="1" applyBorder="1" applyAlignment="1" applyProtection="1">
      <alignment horizontal="center" vertical="center"/>
      <protection locked="0"/>
    </xf>
    <xf numFmtId="0" fontId="81" fillId="8" borderId="49" xfId="0" applyFont="1" applyFill="1" applyBorder="1" applyAlignment="1" applyProtection="1">
      <alignment horizontal="center" vertical="center"/>
      <protection locked="0"/>
    </xf>
    <xf numFmtId="0" fontId="81" fillId="8" borderId="47" xfId="0" applyFont="1" applyFill="1" applyBorder="1" applyAlignment="1" applyProtection="1">
      <alignment horizontal="center" vertical="center"/>
      <protection locked="0"/>
    </xf>
    <xf numFmtId="0" fontId="81" fillId="8" borderId="61" xfId="0" applyFont="1" applyFill="1" applyBorder="1" applyAlignment="1" applyProtection="1">
      <alignment horizontal="center" vertical="center"/>
      <protection locked="0"/>
    </xf>
    <xf numFmtId="0" fontId="81" fillId="8" borderId="46" xfId="0" applyFont="1" applyFill="1" applyBorder="1" applyAlignment="1" applyProtection="1">
      <alignment horizontal="center" vertical="center"/>
      <protection locked="0"/>
    </xf>
    <xf numFmtId="0" fontId="74" fillId="0" borderId="34" xfId="0" applyFont="1" applyBorder="1" applyAlignment="1">
      <alignment horizontal="center" vertical="center" wrapText="1"/>
    </xf>
    <xf numFmtId="0" fontId="3" fillId="5" borderId="0" xfId="0" applyFont="1" applyFill="1" applyAlignment="1">
      <alignment horizontal="left" vertical="center" wrapText="1"/>
    </xf>
    <xf numFmtId="0" fontId="22" fillId="7" borderId="2" xfId="0" applyFont="1" applyFill="1" applyBorder="1" applyAlignment="1">
      <alignment horizontal="left" vertical="center" wrapText="1" indent="1"/>
    </xf>
    <xf numFmtId="0" fontId="22" fillId="7" borderId="3" xfId="0" applyFont="1" applyFill="1" applyBorder="1" applyAlignment="1">
      <alignment horizontal="left" vertical="center" wrapText="1" indent="1"/>
    </xf>
    <xf numFmtId="0" fontId="22" fillId="7" borderId="34" xfId="0" applyFont="1" applyFill="1" applyBorder="1" applyAlignment="1">
      <alignment horizontal="left" vertical="center" wrapText="1" indent="1"/>
    </xf>
    <xf numFmtId="0" fontId="20" fillId="9" borderId="34" xfId="0" applyFont="1" applyFill="1" applyBorder="1" applyAlignment="1" applyProtection="1">
      <alignment horizontal="left" vertical="center" wrapText="1" indent="1"/>
      <protection locked="0"/>
    </xf>
    <xf numFmtId="0" fontId="32" fillId="8" borderId="34" xfId="0" applyFont="1" applyFill="1" applyBorder="1" applyAlignment="1" applyProtection="1">
      <alignment horizontal="center" vertical="center" wrapText="1"/>
      <protection locked="0"/>
    </xf>
    <xf numFmtId="0" fontId="3" fillId="0" borderId="34" xfId="0" applyFont="1" applyBorder="1" applyAlignment="1">
      <alignment horizontal="left" vertical="center" wrapText="1"/>
    </xf>
    <xf numFmtId="0" fontId="3" fillId="0" borderId="31" xfId="0" applyFont="1" applyBorder="1" applyAlignment="1">
      <alignment horizontal="left" vertical="center" wrapText="1" indent="1"/>
    </xf>
    <xf numFmtId="0" fontId="3" fillId="0" borderId="30" xfId="0" applyFont="1" applyBorder="1" applyAlignment="1">
      <alignment horizontal="left" vertical="center" wrapText="1" indent="1"/>
    </xf>
    <xf numFmtId="0" fontId="3" fillId="0" borderId="43" xfId="0" applyFont="1" applyBorder="1" applyAlignment="1">
      <alignment horizontal="left" vertical="center" wrapText="1" indent="1"/>
    </xf>
    <xf numFmtId="164" fontId="3" fillId="5" borderId="61" xfId="0" applyNumberFormat="1" applyFont="1" applyFill="1" applyBorder="1" applyAlignment="1">
      <alignment horizontal="left" vertical="center"/>
    </xf>
    <xf numFmtId="164" fontId="4" fillId="5" borderId="25" xfId="0" applyNumberFormat="1" applyFont="1" applyFill="1" applyBorder="1" applyAlignment="1">
      <alignment horizontal="left" vertical="center"/>
    </xf>
    <xf numFmtId="0" fontId="3" fillId="5" borderId="31" xfId="0" applyFont="1" applyFill="1" applyBorder="1" applyAlignment="1">
      <alignment horizontal="left" vertical="center" wrapText="1" indent="1"/>
    </xf>
    <xf numFmtId="0" fontId="3" fillId="5" borderId="30" xfId="0" applyFont="1" applyFill="1" applyBorder="1" applyAlignment="1">
      <alignment horizontal="left" vertical="center" wrapText="1" indent="1"/>
    </xf>
    <xf numFmtId="0" fontId="3" fillId="5" borderId="43" xfId="0" applyFont="1" applyFill="1" applyBorder="1" applyAlignment="1">
      <alignment horizontal="left" vertical="center" wrapText="1" indent="1"/>
    </xf>
    <xf numFmtId="0" fontId="3" fillId="0" borderId="31" xfId="0" applyFont="1" applyBorder="1" applyAlignment="1">
      <alignment horizontal="left" vertical="center" indent="1"/>
    </xf>
    <xf numFmtId="0" fontId="3" fillId="0" borderId="30" xfId="0" applyFont="1" applyBorder="1" applyAlignment="1">
      <alignment horizontal="left" vertical="center" indent="1"/>
    </xf>
    <xf numFmtId="0" fontId="3" fillId="0" borderId="43" xfId="0" applyFont="1" applyBorder="1" applyAlignment="1">
      <alignment horizontal="left" vertical="center" indent="1"/>
    </xf>
    <xf numFmtId="0" fontId="19" fillId="5" borderId="90" xfId="0" applyFont="1" applyFill="1" applyBorder="1" applyAlignment="1">
      <alignment horizontal="center" vertical="center" wrapText="1"/>
    </xf>
    <xf numFmtId="0" fontId="19" fillId="5" borderId="91" xfId="0" applyFont="1" applyFill="1" applyBorder="1" applyAlignment="1">
      <alignment horizontal="center" vertical="center" wrapText="1"/>
    </xf>
    <xf numFmtId="0" fontId="19" fillId="5" borderId="93" xfId="0" applyFont="1" applyFill="1" applyBorder="1" applyAlignment="1">
      <alignment horizontal="center" vertical="center"/>
    </xf>
    <xf numFmtId="0" fontId="19" fillId="5" borderId="94" xfId="0" applyFont="1" applyFill="1" applyBorder="1" applyAlignment="1">
      <alignment horizontal="center" vertical="center"/>
    </xf>
  </cellXfs>
  <cellStyles count="5">
    <cellStyle name="Comma 2" xfId="2" xr:uid="{CF499014-2992-4543-9318-2C8BBE9253B6}"/>
    <cellStyle name="Currency 2" xfId="4" xr:uid="{94D8E1EB-2717-4741-9075-B071C84577DF}"/>
    <cellStyle name="Hyperlink" xfId="1" builtinId="8"/>
    <cellStyle name="Normal" xfId="0" builtinId="0"/>
    <cellStyle name="Normal 2" xfId="3" xr:uid="{E4E05A07-2AF6-45C8-956D-1B17CFB5087A}"/>
  </cellStyles>
  <dxfs count="3">
    <dxf>
      <font>
        <b/>
        <i val="0"/>
        <color rgb="FFFF0000"/>
      </font>
    </dxf>
    <dxf>
      <font>
        <b/>
        <i val="0"/>
        <color rgb="FFFF0000"/>
      </font>
    </dxf>
    <dxf>
      <font>
        <b/>
        <i val="0"/>
        <color rgb="FFFF0000"/>
      </font>
    </dxf>
  </dxfs>
  <tableStyles count="0" defaultTableStyle="TableStyleMedium9" defaultPivotStyle="PivotStyleLight16"/>
  <colors>
    <mruColors>
      <color rgb="FF003192"/>
      <color rgb="FF002060"/>
      <color rgb="FFCCFFCC"/>
      <color rgb="FF00FF00"/>
      <color rgb="FFFFFFCC"/>
      <color rgb="FFFFFF81"/>
      <color rgb="FF0066FF"/>
      <color rgb="FF969696"/>
      <color rgb="FF00FF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8.jpeg"/><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7.jpeg"/><Relationship Id="rId7" Type="http://schemas.openxmlformats.org/officeDocument/2006/relationships/image" Target="../media/image2.pn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png"/><Relationship Id="rId5"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273760</xdr:colOff>
      <xdr:row>49</xdr:row>
      <xdr:rowOff>147516</xdr:rowOff>
    </xdr:from>
    <xdr:to>
      <xdr:col>24</xdr:col>
      <xdr:colOff>897471</xdr:colOff>
      <xdr:row>50</xdr:row>
      <xdr:rowOff>59116</xdr:rowOff>
    </xdr:to>
    <xdr:pic>
      <xdr:nvPicPr>
        <xdr:cNvPr id="4" name="Picture 3">
          <a:extLst>
            <a:ext uri="{FF2B5EF4-FFF2-40B4-BE49-F238E27FC236}">
              <a16:creationId xmlns:a16="http://schemas.microsoft.com/office/drawing/2014/main" id="{B9C78EF7-47DA-DD3E-E5DE-2221EC5226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4627" y="14769449"/>
          <a:ext cx="9251244" cy="622800"/>
        </a:xfrm>
        <a:prstGeom prst="rect">
          <a:avLst/>
        </a:prstGeom>
      </xdr:spPr>
    </xdr:pic>
    <xdr:clientData/>
  </xdr:twoCellAnchor>
  <xdr:twoCellAnchor editAs="oneCell">
    <xdr:from>
      <xdr:col>17</xdr:col>
      <xdr:colOff>143933</xdr:colOff>
      <xdr:row>0</xdr:row>
      <xdr:rowOff>101600</xdr:rowOff>
    </xdr:from>
    <xdr:to>
      <xdr:col>24</xdr:col>
      <xdr:colOff>1227666</xdr:colOff>
      <xdr:row>0</xdr:row>
      <xdr:rowOff>1427758</xdr:rowOff>
    </xdr:to>
    <xdr:pic>
      <xdr:nvPicPr>
        <xdr:cNvPr id="5" name="Picture 4">
          <a:extLst>
            <a:ext uri="{FF2B5EF4-FFF2-40B4-BE49-F238E27FC236}">
              <a16:creationId xmlns:a16="http://schemas.microsoft.com/office/drawing/2014/main" id="{5EEBD27B-1446-F725-2A83-4F43C4D9D7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75866" y="101600"/>
          <a:ext cx="4140200" cy="1326158"/>
        </a:xfrm>
        <a:prstGeom prst="rect">
          <a:avLst/>
        </a:prstGeom>
      </xdr:spPr>
    </xdr:pic>
    <xdr:clientData/>
  </xdr:twoCellAnchor>
  <xdr:twoCellAnchor editAs="oneCell">
    <xdr:from>
      <xdr:col>2</xdr:col>
      <xdr:colOff>67732</xdr:colOff>
      <xdr:row>0</xdr:row>
      <xdr:rowOff>414866</xdr:rowOff>
    </xdr:from>
    <xdr:to>
      <xdr:col>11</xdr:col>
      <xdr:colOff>2058414</xdr:colOff>
      <xdr:row>0</xdr:row>
      <xdr:rowOff>1176932</xdr:rowOff>
    </xdr:to>
    <xdr:pic>
      <xdr:nvPicPr>
        <xdr:cNvPr id="8" name="Picture 7">
          <a:extLst>
            <a:ext uri="{FF2B5EF4-FFF2-40B4-BE49-F238E27FC236}">
              <a16:creationId xmlns:a16="http://schemas.microsoft.com/office/drawing/2014/main" id="{7B93FD2F-C7D6-80E2-4CD4-18FA2AC8855B}"/>
            </a:ext>
          </a:extLst>
        </xdr:cNvPr>
        <xdr:cNvPicPr>
          <a:picLocks noChangeAspect="1"/>
        </xdr:cNvPicPr>
      </xdr:nvPicPr>
      <xdr:blipFill>
        <a:blip xmlns:r="http://schemas.openxmlformats.org/officeDocument/2006/relationships" r:embed="rId3"/>
        <a:stretch>
          <a:fillRect/>
        </a:stretch>
      </xdr:blipFill>
      <xdr:spPr>
        <a:xfrm>
          <a:off x="228599" y="414866"/>
          <a:ext cx="3895682" cy="7620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16042</xdr:colOff>
      <xdr:row>0</xdr:row>
      <xdr:rowOff>0</xdr:rowOff>
    </xdr:from>
    <xdr:to>
      <xdr:col>16</xdr:col>
      <xdr:colOff>594449</xdr:colOff>
      <xdr:row>20</xdr:row>
      <xdr:rowOff>0</xdr:rowOff>
    </xdr:to>
    <xdr:pic>
      <xdr:nvPicPr>
        <xdr:cNvPr id="3" name="Picture 2">
          <a:extLst>
            <a:ext uri="{FF2B5EF4-FFF2-40B4-BE49-F238E27FC236}">
              <a16:creationId xmlns:a16="http://schemas.microsoft.com/office/drawing/2014/main" id="{9C840E2D-6D50-4090-4633-CE34AD2319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042" y="0"/>
          <a:ext cx="10203670" cy="993808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9303</xdr:colOff>
      <xdr:row>70</xdr:row>
      <xdr:rowOff>25399</xdr:rowOff>
    </xdr:to>
    <xdr:pic>
      <xdr:nvPicPr>
        <xdr:cNvPr id="3" name="Picture 2">
          <a:extLst>
            <a:ext uri="{FF2B5EF4-FFF2-40B4-BE49-F238E27FC236}">
              <a16:creationId xmlns:a16="http://schemas.microsoft.com/office/drawing/2014/main" id="{DD0E82E4-9C92-73BD-776C-CFF1186846A1}"/>
            </a:ext>
          </a:extLst>
        </xdr:cNvPr>
        <xdr:cNvPicPr>
          <a:picLocks noChangeAspect="1"/>
        </xdr:cNvPicPr>
      </xdr:nvPicPr>
      <xdr:blipFill>
        <a:blip xmlns:r="http://schemas.openxmlformats.org/officeDocument/2006/relationships" r:embed="rId1"/>
        <a:stretch>
          <a:fillRect/>
        </a:stretch>
      </xdr:blipFill>
      <xdr:spPr>
        <a:xfrm>
          <a:off x="0" y="0"/>
          <a:ext cx="10084636" cy="130640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25399</xdr:colOff>
      <xdr:row>1</xdr:row>
      <xdr:rowOff>178114</xdr:rowOff>
    </xdr:from>
    <xdr:ext cx="5948450" cy="609285"/>
    <xdr:pic>
      <xdr:nvPicPr>
        <xdr:cNvPr id="2" name="Picture 1">
          <a:extLst>
            <a:ext uri="{FF2B5EF4-FFF2-40B4-BE49-F238E27FC236}">
              <a16:creationId xmlns:a16="http://schemas.microsoft.com/office/drawing/2014/main" id="{CC41DF79-4F7B-344D-82C7-A2623CD137A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28" r="21064"/>
        <a:stretch/>
      </xdr:blipFill>
      <xdr:spPr>
        <a:xfrm>
          <a:off x="186266" y="279714"/>
          <a:ext cx="5948450" cy="609285"/>
        </a:xfrm>
        <a:prstGeom prst="rect">
          <a:avLst/>
        </a:prstGeom>
      </xdr:spPr>
    </xdr:pic>
    <xdr:clientData/>
  </xdr:oneCellAnchor>
  <xdr:twoCellAnchor editAs="oneCell">
    <xdr:from>
      <xdr:col>2</xdr:col>
      <xdr:colOff>138043</xdr:colOff>
      <xdr:row>43</xdr:row>
      <xdr:rowOff>106163</xdr:rowOff>
    </xdr:from>
    <xdr:to>
      <xdr:col>10</xdr:col>
      <xdr:colOff>767062</xdr:colOff>
      <xdr:row>43</xdr:row>
      <xdr:rowOff>724401</xdr:rowOff>
    </xdr:to>
    <xdr:pic>
      <xdr:nvPicPr>
        <xdr:cNvPr id="4" name="Picture 3">
          <a:extLst>
            <a:ext uri="{FF2B5EF4-FFF2-40B4-BE49-F238E27FC236}">
              <a16:creationId xmlns:a16="http://schemas.microsoft.com/office/drawing/2014/main" id="{02D5D1D5-805F-F349-ACCF-C54E708851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0" y="11826054"/>
          <a:ext cx="10229022" cy="6182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69851</xdr:colOff>
      <xdr:row>128</xdr:row>
      <xdr:rowOff>199977</xdr:rowOff>
    </xdr:from>
    <xdr:to>
      <xdr:col>12</xdr:col>
      <xdr:colOff>847020</xdr:colOff>
      <xdr:row>130</xdr:row>
      <xdr:rowOff>53327</xdr:rowOff>
    </xdr:to>
    <xdr:pic>
      <xdr:nvPicPr>
        <xdr:cNvPr id="3" name="Picture 2">
          <a:extLst>
            <a:ext uri="{FF2B5EF4-FFF2-40B4-BE49-F238E27FC236}">
              <a16:creationId xmlns:a16="http://schemas.microsoft.com/office/drawing/2014/main" id="{72FFEF3A-5735-1E4D-8291-B52C5D800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718" y="31382710"/>
          <a:ext cx="10098969" cy="674617"/>
        </a:xfrm>
        <a:prstGeom prst="rect">
          <a:avLst/>
        </a:prstGeom>
      </xdr:spPr>
    </xdr:pic>
    <xdr:clientData/>
  </xdr:twoCellAnchor>
  <xdr:twoCellAnchor editAs="oneCell">
    <xdr:from>
      <xdr:col>8</xdr:col>
      <xdr:colOff>1261540</xdr:colOff>
      <xdr:row>0</xdr:row>
      <xdr:rowOff>135471</xdr:rowOff>
    </xdr:from>
    <xdr:to>
      <xdr:col>12</xdr:col>
      <xdr:colOff>838206</xdr:colOff>
      <xdr:row>0</xdr:row>
      <xdr:rowOff>1461629</xdr:rowOff>
    </xdr:to>
    <xdr:pic>
      <xdr:nvPicPr>
        <xdr:cNvPr id="4" name="Picture 3">
          <a:extLst>
            <a:ext uri="{FF2B5EF4-FFF2-40B4-BE49-F238E27FC236}">
              <a16:creationId xmlns:a16="http://schemas.microsoft.com/office/drawing/2014/main" id="{663A1FDC-80F1-4201-A2A9-861887CEBE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80673" y="135471"/>
          <a:ext cx="4140200" cy="1326158"/>
        </a:xfrm>
        <a:prstGeom prst="rect">
          <a:avLst/>
        </a:prstGeom>
      </xdr:spPr>
    </xdr:pic>
    <xdr:clientData/>
  </xdr:twoCellAnchor>
  <xdr:twoCellAnchor editAs="oneCell">
    <xdr:from>
      <xdr:col>2</xdr:col>
      <xdr:colOff>16934</xdr:colOff>
      <xdr:row>0</xdr:row>
      <xdr:rowOff>448737</xdr:rowOff>
    </xdr:from>
    <xdr:to>
      <xdr:col>6</xdr:col>
      <xdr:colOff>128016</xdr:colOff>
      <xdr:row>0</xdr:row>
      <xdr:rowOff>1210803</xdr:rowOff>
    </xdr:to>
    <xdr:pic>
      <xdr:nvPicPr>
        <xdr:cNvPr id="5" name="Picture 4">
          <a:extLst>
            <a:ext uri="{FF2B5EF4-FFF2-40B4-BE49-F238E27FC236}">
              <a16:creationId xmlns:a16="http://schemas.microsoft.com/office/drawing/2014/main" id="{4048F8E4-16B6-4DF3-BC48-BC1DCDC4AD5F}"/>
            </a:ext>
          </a:extLst>
        </xdr:cNvPr>
        <xdr:cNvPicPr>
          <a:picLocks noChangeAspect="1"/>
        </xdr:cNvPicPr>
      </xdr:nvPicPr>
      <xdr:blipFill>
        <a:blip xmlns:r="http://schemas.openxmlformats.org/officeDocument/2006/relationships" r:embed="rId3"/>
        <a:stretch>
          <a:fillRect/>
        </a:stretch>
      </xdr:blipFill>
      <xdr:spPr>
        <a:xfrm>
          <a:off x="177801" y="448737"/>
          <a:ext cx="3895682" cy="7620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33867</xdr:colOff>
      <xdr:row>0</xdr:row>
      <xdr:rowOff>0</xdr:rowOff>
    </xdr:from>
    <xdr:to>
      <xdr:col>16</xdr:col>
      <xdr:colOff>591505</xdr:colOff>
      <xdr:row>76</xdr:row>
      <xdr:rowOff>16933</xdr:rowOff>
    </xdr:to>
    <xdr:pic>
      <xdr:nvPicPr>
        <xdr:cNvPr id="4" name="Picture 3">
          <a:extLst>
            <a:ext uri="{FF2B5EF4-FFF2-40B4-BE49-F238E27FC236}">
              <a16:creationId xmlns:a16="http://schemas.microsoft.com/office/drawing/2014/main" id="{E456326D-8CD9-BD14-FC7E-A73BED0153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867" y="0"/>
          <a:ext cx="10040305" cy="14173200"/>
        </a:xfrm>
        <a:prstGeom prst="rect">
          <a:avLst/>
        </a:prstGeom>
      </xdr:spPr>
    </xdr:pic>
    <xdr:clientData/>
  </xdr:twoCellAnchor>
  <xdr:twoCellAnchor editAs="oneCell">
    <xdr:from>
      <xdr:col>0</xdr:col>
      <xdr:colOff>16933</xdr:colOff>
      <xdr:row>75</xdr:row>
      <xdr:rowOff>185968</xdr:rowOff>
    </xdr:from>
    <xdr:to>
      <xdr:col>17</xdr:col>
      <xdr:colOff>16934</xdr:colOff>
      <xdr:row>152</xdr:row>
      <xdr:rowOff>66083</xdr:rowOff>
    </xdr:to>
    <xdr:pic>
      <xdr:nvPicPr>
        <xdr:cNvPr id="6" name="Picture 5">
          <a:extLst>
            <a:ext uri="{FF2B5EF4-FFF2-40B4-BE49-F238E27FC236}">
              <a16:creationId xmlns:a16="http://schemas.microsoft.com/office/drawing/2014/main" id="{72BB89D7-DE70-7667-4732-F3B33F5447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33" y="14155968"/>
          <a:ext cx="10075334" cy="142226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8467</xdr:rowOff>
    </xdr:from>
    <xdr:to>
      <xdr:col>17</xdr:col>
      <xdr:colOff>3601</xdr:colOff>
      <xdr:row>235</xdr:row>
      <xdr:rowOff>143933</xdr:rowOff>
    </xdr:to>
    <xdr:pic>
      <xdr:nvPicPr>
        <xdr:cNvPr id="3" name="Picture 2">
          <a:extLst>
            <a:ext uri="{FF2B5EF4-FFF2-40B4-BE49-F238E27FC236}">
              <a16:creationId xmlns:a16="http://schemas.microsoft.com/office/drawing/2014/main" id="{9F4B3138-0E64-FC52-C3B2-2E77B0DF27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467"/>
          <a:ext cx="10078934" cy="439081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8</xdr:col>
      <xdr:colOff>189443</xdr:colOff>
      <xdr:row>37</xdr:row>
      <xdr:rowOff>83187</xdr:rowOff>
    </xdr:from>
    <xdr:ext cx="2010832" cy="1787658"/>
    <xdr:pic>
      <xdr:nvPicPr>
        <xdr:cNvPr id="2" name="Picture 1" descr="A collage of different types of computer equipment&#10;&#10;Description automatically generated">
          <a:extLst>
            <a:ext uri="{FF2B5EF4-FFF2-40B4-BE49-F238E27FC236}">
              <a16:creationId xmlns:a16="http://schemas.microsoft.com/office/drawing/2014/main" id="{C8B5561D-B73A-B54B-BE11-84278DD98F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579"/>
        <a:stretch/>
      </xdr:blipFill>
      <xdr:spPr>
        <a:xfrm>
          <a:off x="6561668" y="9522462"/>
          <a:ext cx="2010832" cy="1787658"/>
        </a:xfrm>
        <a:prstGeom prst="rect">
          <a:avLst/>
        </a:prstGeom>
      </xdr:spPr>
    </xdr:pic>
    <xdr:clientData/>
  </xdr:oneCellAnchor>
  <xdr:twoCellAnchor editAs="oneCell">
    <xdr:from>
      <xdr:col>2</xdr:col>
      <xdr:colOff>183445</xdr:colOff>
      <xdr:row>54</xdr:row>
      <xdr:rowOff>199879</xdr:rowOff>
    </xdr:from>
    <xdr:to>
      <xdr:col>10</xdr:col>
      <xdr:colOff>995577</xdr:colOff>
      <xdr:row>56</xdr:row>
      <xdr:rowOff>186266</xdr:rowOff>
    </xdr:to>
    <xdr:pic>
      <xdr:nvPicPr>
        <xdr:cNvPr id="4" name="Picture 3">
          <a:extLst>
            <a:ext uri="{FF2B5EF4-FFF2-40B4-BE49-F238E27FC236}">
              <a16:creationId xmlns:a16="http://schemas.microsoft.com/office/drawing/2014/main" id="{CC60AD7B-7E1F-4E49-9FA1-4A0D35B983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4312" y="13873546"/>
          <a:ext cx="9321132" cy="629854"/>
        </a:xfrm>
        <a:prstGeom prst="rect">
          <a:avLst/>
        </a:prstGeom>
      </xdr:spPr>
    </xdr:pic>
    <xdr:clientData/>
  </xdr:twoCellAnchor>
  <xdr:twoCellAnchor editAs="oneCell">
    <xdr:from>
      <xdr:col>4</xdr:col>
      <xdr:colOff>3818466</xdr:colOff>
      <xdr:row>0</xdr:row>
      <xdr:rowOff>135469</xdr:rowOff>
    </xdr:from>
    <xdr:to>
      <xdr:col>10</xdr:col>
      <xdr:colOff>1007532</xdr:colOff>
      <xdr:row>0</xdr:row>
      <xdr:rowOff>1461627</xdr:rowOff>
    </xdr:to>
    <xdr:pic>
      <xdr:nvPicPr>
        <xdr:cNvPr id="5" name="Picture 4">
          <a:extLst>
            <a:ext uri="{FF2B5EF4-FFF2-40B4-BE49-F238E27FC236}">
              <a16:creationId xmlns:a16="http://schemas.microsoft.com/office/drawing/2014/main" id="{017B7E1B-F0F3-4DC4-939B-B4F377C449D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537199" y="135469"/>
          <a:ext cx="4140200" cy="1326158"/>
        </a:xfrm>
        <a:prstGeom prst="rect">
          <a:avLst/>
        </a:prstGeom>
      </xdr:spPr>
    </xdr:pic>
    <xdr:clientData/>
  </xdr:twoCellAnchor>
  <xdr:twoCellAnchor editAs="oneCell">
    <xdr:from>
      <xdr:col>2</xdr:col>
      <xdr:colOff>0</xdr:colOff>
      <xdr:row>0</xdr:row>
      <xdr:rowOff>448735</xdr:rowOff>
    </xdr:from>
    <xdr:to>
      <xdr:col>4</xdr:col>
      <xdr:colOff>2337816</xdr:colOff>
      <xdr:row>0</xdr:row>
      <xdr:rowOff>1210801</xdr:rowOff>
    </xdr:to>
    <xdr:pic>
      <xdr:nvPicPr>
        <xdr:cNvPr id="6" name="Picture 5">
          <a:extLst>
            <a:ext uri="{FF2B5EF4-FFF2-40B4-BE49-F238E27FC236}">
              <a16:creationId xmlns:a16="http://schemas.microsoft.com/office/drawing/2014/main" id="{7FA4578E-34A4-4AAA-ACB8-6477EB6997C3}"/>
            </a:ext>
          </a:extLst>
        </xdr:cNvPr>
        <xdr:cNvPicPr>
          <a:picLocks noChangeAspect="1"/>
        </xdr:cNvPicPr>
      </xdr:nvPicPr>
      <xdr:blipFill>
        <a:blip xmlns:r="http://schemas.openxmlformats.org/officeDocument/2006/relationships" r:embed="rId4"/>
        <a:stretch>
          <a:fillRect/>
        </a:stretch>
      </xdr:blipFill>
      <xdr:spPr>
        <a:xfrm>
          <a:off x="160867" y="448735"/>
          <a:ext cx="3895682" cy="7620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369714</xdr:colOff>
      <xdr:row>18</xdr:row>
      <xdr:rowOff>174479</xdr:rowOff>
    </xdr:from>
    <xdr:to>
      <xdr:col>10</xdr:col>
      <xdr:colOff>179708</xdr:colOff>
      <xdr:row>20</xdr:row>
      <xdr:rowOff>37484</xdr:rowOff>
    </xdr:to>
    <xdr:pic>
      <xdr:nvPicPr>
        <xdr:cNvPr id="2" name="Picture 1">
          <a:extLst>
            <a:ext uri="{FF2B5EF4-FFF2-40B4-BE49-F238E27FC236}">
              <a16:creationId xmlns:a16="http://schemas.microsoft.com/office/drawing/2014/main" id="{1B61902D-298D-4594-AF9D-B92EE8AEE8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0581" y="7582812"/>
          <a:ext cx="8386727" cy="574205"/>
        </a:xfrm>
        <a:prstGeom prst="rect">
          <a:avLst/>
        </a:prstGeom>
      </xdr:spPr>
    </xdr:pic>
    <xdr:clientData/>
  </xdr:twoCellAnchor>
  <xdr:twoCellAnchor editAs="oneCell">
    <xdr:from>
      <xdr:col>4</xdr:col>
      <xdr:colOff>3818469</xdr:colOff>
      <xdr:row>0</xdr:row>
      <xdr:rowOff>93135</xdr:rowOff>
    </xdr:from>
    <xdr:to>
      <xdr:col>10</xdr:col>
      <xdr:colOff>939802</xdr:colOff>
      <xdr:row>0</xdr:row>
      <xdr:rowOff>1419293</xdr:rowOff>
    </xdr:to>
    <xdr:pic>
      <xdr:nvPicPr>
        <xdr:cNvPr id="6" name="Picture 5">
          <a:extLst>
            <a:ext uri="{FF2B5EF4-FFF2-40B4-BE49-F238E27FC236}">
              <a16:creationId xmlns:a16="http://schemas.microsoft.com/office/drawing/2014/main" id="{DD9AF5AF-F1A8-4A04-B8E9-9D8D331C5A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37202" y="93135"/>
          <a:ext cx="4140200" cy="1326158"/>
        </a:xfrm>
        <a:prstGeom prst="rect">
          <a:avLst/>
        </a:prstGeom>
      </xdr:spPr>
    </xdr:pic>
    <xdr:clientData/>
  </xdr:twoCellAnchor>
  <xdr:twoCellAnchor editAs="oneCell">
    <xdr:from>
      <xdr:col>2</xdr:col>
      <xdr:colOff>0</xdr:colOff>
      <xdr:row>0</xdr:row>
      <xdr:rowOff>406401</xdr:rowOff>
    </xdr:from>
    <xdr:to>
      <xdr:col>4</xdr:col>
      <xdr:colOff>2337816</xdr:colOff>
      <xdr:row>0</xdr:row>
      <xdr:rowOff>1168467</xdr:rowOff>
    </xdr:to>
    <xdr:pic>
      <xdr:nvPicPr>
        <xdr:cNvPr id="7" name="Picture 6">
          <a:extLst>
            <a:ext uri="{FF2B5EF4-FFF2-40B4-BE49-F238E27FC236}">
              <a16:creationId xmlns:a16="http://schemas.microsoft.com/office/drawing/2014/main" id="{2B2A97EE-9480-401C-92B8-82CAE5CEBB9E}"/>
            </a:ext>
          </a:extLst>
        </xdr:cNvPr>
        <xdr:cNvPicPr>
          <a:picLocks noChangeAspect="1"/>
        </xdr:cNvPicPr>
      </xdr:nvPicPr>
      <xdr:blipFill>
        <a:blip xmlns:r="http://schemas.openxmlformats.org/officeDocument/2006/relationships" r:embed="rId3"/>
        <a:stretch>
          <a:fillRect/>
        </a:stretch>
      </xdr:blipFill>
      <xdr:spPr>
        <a:xfrm>
          <a:off x="160867" y="406401"/>
          <a:ext cx="3895682" cy="7620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457201</xdr:colOff>
      <xdr:row>34</xdr:row>
      <xdr:rowOff>161856</xdr:rowOff>
    </xdr:from>
    <xdr:to>
      <xdr:col>12</xdr:col>
      <xdr:colOff>390173</xdr:colOff>
      <xdr:row>35</xdr:row>
      <xdr:rowOff>90307</xdr:rowOff>
    </xdr:to>
    <xdr:pic>
      <xdr:nvPicPr>
        <xdr:cNvPr id="3" name="Picture 2">
          <a:extLst>
            <a:ext uri="{FF2B5EF4-FFF2-40B4-BE49-F238E27FC236}">
              <a16:creationId xmlns:a16="http://schemas.microsoft.com/office/drawing/2014/main" id="{30D433A9-850B-A843-B86A-816A2A7CEC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8068" y="9424389"/>
          <a:ext cx="9364838" cy="639651"/>
        </a:xfrm>
        <a:prstGeom prst="rect">
          <a:avLst/>
        </a:prstGeom>
      </xdr:spPr>
    </xdr:pic>
    <xdr:clientData/>
  </xdr:twoCellAnchor>
  <xdr:twoCellAnchor editAs="oneCell">
    <xdr:from>
      <xdr:col>7</xdr:col>
      <xdr:colOff>812798</xdr:colOff>
      <xdr:row>0</xdr:row>
      <xdr:rowOff>93135</xdr:rowOff>
    </xdr:from>
    <xdr:to>
      <xdr:col>13</xdr:col>
      <xdr:colOff>304798</xdr:colOff>
      <xdr:row>0</xdr:row>
      <xdr:rowOff>1419293</xdr:rowOff>
    </xdr:to>
    <xdr:pic>
      <xdr:nvPicPr>
        <xdr:cNvPr id="4" name="Picture 3">
          <a:extLst>
            <a:ext uri="{FF2B5EF4-FFF2-40B4-BE49-F238E27FC236}">
              <a16:creationId xmlns:a16="http://schemas.microsoft.com/office/drawing/2014/main" id="{A6E56475-BEBF-4E04-87D2-6F128E6079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3065" y="93135"/>
          <a:ext cx="4140200" cy="1326158"/>
        </a:xfrm>
        <a:prstGeom prst="rect">
          <a:avLst/>
        </a:prstGeom>
      </xdr:spPr>
    </xdr:pic>
    <xdr:clientData/>
  </xdr:twoCellAnchor>
  <xdr:twoCellAnchor editAs="oneCell">
    <xdr:from>
      <xdr:col>2</xdr:col>
      <xdr:colOff>33859</xdr:colOff>
      <xdr:row>0</xdr:row>
      <xdr:rowOff>406401</xdr:rowOff>
    </xdr:from>
    <xdr:to>
      <xdr:col>4</xdr:col>
      <xdr:colOff>2439408</xdr:colOff>
      <xdr:row>0</xdr:row>
      <xdr:rowOff>1168467</xdr:rowOff>
    </xdr:to>
    <xdr:pic>
      <xdr:nvPicPr>
        <xdr:cNvPr id="5" name="Picture 4">
          <a:extLst>
            <a:ext uri="{FF2B5EF4-FFF2-40B4-BE49-F238E27FC236}">
              <a16:creationId xmlns:a16="http://schemas.microsoft.com/office/drawing/2014/main" id="{44FF044C-FEB3-49F4-B2BD-B80F4B04A595}"/>
            </a:ext>
          </a:extLst>
        </xdr:cNvPr>
        <xdr:cNvPicPr>
          <a:picLocks noChangeAspect="1"/>
        </xdr:cNvPicPr>
      </xdr:nvPicPr>
      <xdr:blipFill>
        <a:blip xmlns:r="http://schemas.openxmlformats.org/officeDocument/2006/relationships" r:embed="rId3"/>
        <a:stretch>
          <a:fillRect/>
        </a:stretch>
      </xdr:blipFill>
      <xdr:spPr>
        <a:xfrm>
          <a:off x="194726" y="406401"/>
          <a:ext cx="3895682" cy="7620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8465</xdr:colOff>
      <xdr:row>0</xdr:row>
      <xdr:rowOff>0</xdr:rowOff>
    </xdr:from>
    <xdr:to>
      <xdr:col>17</xdr:col>
      <xdr:colOff>21166</xdr:colOff>
      <xdr:row>70</xdr:row>
      <xdr:rowOff>65876</xdr:rowOff>
    </xdr:to>
    <xdr:pic>
      <xdr:nvPicPr>
        <xdr:cNvPr id="3" name="Picture 2">
          <a:extLst>
            <a:ext uri="{FF2B5EF4-FFF2-40B4-BE49-F238E27FC236}">
              <a16:creationId xmlns:a16="http://schemas.microsoft.com/office/drawing/2014/main" id="{86DDC9B8-7FF3-4B5F-6DC9-1770FA7BB6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65" y="0"/>
          <a:ext cx="10231968" cy="131045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xdr:colOff>
      <xdr:row>38</xdr:row>
      <xdr:rowOff>1</xdr:rowOff>
    </xdr:from>
    <xdr:to>
      <xdr:col>4</xdr:col>
      <xdr:colOff>1</xdr:colOff>
      <xdr:row>39</xdr:row>
      <xdr:rowOff>9525</xdr:rowOff>
    </xdr:to>
    <xdr:pic>
      <xdr:nvPicPr>
        <xdr:cNvPr id="2" name="Picture 2" descr="grey">
          <a:extLst>
            <a:ext uri="{FF2B5EF4-FFF2-40B4-BE49-F238E27FC236}">
              <a16:creationId xmlns:a16="http://schemas.microsoft.com/office/drawing/2014/main" id="{9EF1BA57-6F6E-DE4F-B853-B0888F5D42B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97001" y="8191501"/>
          <a:ext cx="1397000" cy="200024"/>
        </a:xfrm>
        <a:prstGeom prst="rect">
          <a:avLst/>
        </a:prstGeom>
        <a:noFill/>
        <a:ln w="9525">
          <a:noFill/>
          <a:miter lim="800000"/>
          <a:headEnd/>
          <a:tailEnd/>
        </a:ln>
      </xdr:spPr>
    </xdr:pic>
    <xdr:clientData/>
  </xdr:twoCellAnchor>
  <xdr:twoCellAnchor>
    <xdr:from>
      <xdr:col>2</xdr:col>
      <xdr:colOff>0</xdr:colOff>
      <xdr:row>39</xdr:row>
      <xdr:rowOff>9524</xdr:rowOff>
    </xdr:from>
    <xdr:to>
      <xdr:col>4</xdr:col>
      <xdr:colOff>0</xdr:colOff>
      <xdr:row>40</xdr:row>
      <xdr:rowOff>19050</xdr:rowOff>
    </xdr:to>
    <xdr:pic>
      <xdr:nvPicPr>
        <xdr:cNvPr id="3" name="Picture 3" descr="Blue">
          <a:extLst>
            <a:ext uri="{FF2B5EF4-FFF2-40B4-BE49-F238E27FC236}">
              <a16:creationId xmlns:a16="http://schemas.microsoft.com/office/drawing/2014/main" id="{2AFA5D42-631B-D640-BDAB-82365B829E3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97000" y="8391524"/>
          <a:ext cx="1397000" cy="200026"/>
        </a:xfrm>
        <a:prstGeom prst="rect">
          <a:avLst/>
        </a:prstGeom>
        <a:noFill/>
        <a:ln w="9525">
          <a:noFill/>
          <a:miter lim="800000"/>
          <a:headEnd/>
          <a:tailEnd/>
        </a:ln>
      </xdr:spPr>
    </xdr:pic>
    <xdr:clientData/>
  </xdr:twoCellAnchor>
  <xdr:twoCellAnchor>
    <xdr:from>
      <xdr:col>2</xdr:col>
      <xdr:colOff>1</xdr:colOff>
      <xdr:row>40</xdr:row>
      <xdr:rowOff>19050</xdr:rowOff>
    </xdr:from>
    <xdr:to>
      <xdr:col>4</xdr:col>
      <xdr:colOff>6351</xdr:colOff>
      <xdr:row>41</xdr:row>
      <xdr:rowOff>19050</xdr:rowOff>
    </xdr:to>
    <xdr:pic>
      <xdr:nvPicPr>
        <xdr:cNvPr id="4" name="Picture 4" descr="Raffia">
          <a:extLst>
            <a:ext uri="{FF2B5EF4-FFF2-40B4-BE49-F238E27FC236}">
              <a16:creationId xmlns:a16="http://schemas.microsoft.com/office/drawing/2014/main" id="{45687A71-B832-C84A-B9CC-8FD8F06B599B}"/>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97001" y="8591550"/>
          <a:ext cx="1403350" cy="190500"/>
        </a:xfrm>
        <a:prstGeom prst="rect">
          <a:avLst/>
        </a:prstGeom>
        <a:noFill/>
        <a:ln w="9525">
          <a:noFill/>
          <a:miter lim="800000"/>
          <a:headEnd/>
          <a:tailEnd/>
        </a:ln>
      </xdr:spPr>
    </xdr:pic>
    <xdr:clientData/>
  </xdr:twoCellAnchor>
  <xdr:twoCellAnchor>
    <xdr:from>
      <xdr:col>2</xdr:col>
      <xdr:colOff>0</xdr:colOff>
      <xdr:row>41</xdr:row>
      <xdr:rowOff>9525</xdr:rowOff>
    </xdr:from>
    <xdr:to>
      <xdr:col>4</xdr:col>
      <xdr:colOff>6349</xdr:colOff>
      <xdr:row>42</xdr:row>
      <xdr:rowOff>28575</xdr:rowOff>
    </xdr:to>
    <xdr:pic>
      <xdr:nvPicPr>
        <xdr:cNvPr id="5" name="Picture 5" descr="Green">
          <a:extLst>
            <a:ext uri="{FF2B5EF4-FFF2-40B4-BE49-F238E27FC236}">
              <a16:creationId xmlns:a16="http://schemas.microsoft.com/office/drawing/2014/main" id="{376801AF-95F2-364D-A04A-12B54C4E346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397000" y="8772525"/>
          <a:ext cx="1403349" cy="209550"/>
        </a:xfrm>
        <a:prstGeom prst="rect">
          <a:avLst/>
        </a:prstGeom>
        <a:noFill/>
        <a:ln w="9525">
          <a:noFill/>
          <a:miter lim="800000"/>
          <a:headEnd/>
          <a:tailEnd/>
        </a:ln>
      </xdr:spPr>
    </xdr:pic>
    <xdr:clientData/>
  </xdr:twoCellAnchor>
  <xdr:twoCellAnchor>
    <xdr:from>
      <xdr:col>2</xdr:col>
      <xdr:colOff>0</xdr:colOff>
      <xdr:row>37</xdr:row>
      <xdr:rowOff>0</xdr:rowOff>
    </xdr:from>
    <xdr:to>
      <xdr:col>4</xdr:col>
      <xdr:colOff>0</xdr:colOff>
      <xdr:row>38</xdr:row>
      <xdr:rowOff>4181</xdr:rowOff>
    </xdr:to>
    <xdr:pic>
      <xdr:nvPicPr>
        <xdr:cNvPr id="6" name="Picture 1" descr="Charcoal">
          <a:extLst>
            <a:ext uri="{FF2B5EF4-FFF2-40B4-BE49-F238E27FC236}">
              <a16:creationId xmlns:a16="http://schemas.microsoft.com/office/drawing/2014/main" id="{178AC35C-57CA-EB42-81AC-891A7A301BF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97000" y="8001000"/>
          <a:ext cx="1397000" cy="194681"/>
        </a:xfrm>
        <a:prstGeom prst="rect">
          <a:avLst/>
        </a:prstGeom>
        <a:noFill/>
        <a:ln w="9525">
          <a:noFill/>
          <a:miter lim="800000"/>
          <a:headEnd/>
          <a:tailEnd/>
        </a:ln>
      </xdr:spPr>
    </xdr:pic>
    <xdr:clientData/>
  </xdr:twoCellAnchor>
  <xdr:twoCellAnchor editAs="oneCell">
    <xdr:from>
      <xdr:col>2</xdr:col>
      <xdr:colOff>277165</xdr:colOff>
      <xdr:row>53</xdr:row>
      <xdr:rowOff>202241</xdr:rowOff>
    </xdr:from>
    <xdr:to>
      <xdr:col>12</xdr:col>
      <xdr:colOff>499535</xdr:colOff>
      <xdr:row>55</xdr:row>
      <xdr:rowOff>38907</xdr:rowOff>
    </xdr:to>
    <xdr:pic>
      <xdr:nvPicPr>
        <xdr:cNvPr id="16" name="Picture 15">
          <a:extLst>
            <a:ext uri="{FF2B5EF4-FFF2-40B4-BE49-F238E27FC236}">
              <a16:creationId xmlns:a16="http://schemas.microsoft.com/office/drawing/2014/main" id="{646F714E-9783-C2A2-8150-00246444A55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032" y="7686774"/>
          <a:ext cx="9036170" cy="607133"/>
        </a:xfrm>
        <a:prstGeom prst="rect">
          <a:avLst/>
        </a:prstGeom>
      </xdr:spPr>
    </xdr:pic>
    <xdr:clientData/>
  </xdr:twoCellAnchor>
  <xdr:twoCellAnchor editAs="oneCell">
    <xdr:from>
      <xdr:col>8</xdr:col>
      <xdr:colOff>414871</xdr:colOff>
      <xdr:row>0</xdr:row>
      <xdr:rowOff>135466</xdr:rowOff>
    </xdr:from>
    <xdr:to>
      <xdr:col>12</xdr:col>
      <xdr:colOff>728137</xdr:colOff>
      <xdr:row>0</xdr:row>
      <xdr:rowOff>1461624</xdr:rowOff>
    </xdr:to>
    <xdr:pic>
      <xdr:nvPicPr>
        <xdr:cNvPr id="8" name="Picture 7">
          <a:extLst>
            <a:ext uri="{FF2B5EF4-FFF2-40B4-BE49-F238E27FC236}">
              <a16:creationId xmlns:a16="http://schemas.microsoft.com/office/drawing/2014/main" id="{4568F0AB-3FC1-40A1-90BE-896F4F98E6D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562604" y="135466"/>
          <a:ext cx="4140200" cy="1326158"/>
        </a:xfrm>
        <a:prstGeom prst="rect">
          <a:avLst/>
        </a:prstGeom>
      </xdr:spPr>
    </xdr:pic>
    <xdr:clientData/>
  </xdr:twoCellAnchor>
  <xdr:twoCellAnchor editAs="oneCell">
    <xdr:from>
      <xdr:col>2</xdr:col>
      <xdr:colOff>59267</xdr:colOff>
      <xdr:row>0</xdr:row>
      <xdr:rowOff>465666</xdr:rowOff>
    </xdr:from>
    <xdr:to>
      <xdr:col>4</xdr:col>
      <xdr:colOff>2363216</xdr:colOff>
      <xdr:row>0</xdr:row>
      <xdr:rowOff>1227732</xdr:rowOff>
    </xdr:to>
    <xdr:pic>
      <xdr:nvPicPr>
        <xdr:cNvPr id="9" name="Picture 8">
          <a:extLst>
            <a:ext uri="{FF2B5EF4-FFF2-40B4-BE49-F238E27FC236}">
              <a16:creationId xmlns:a16="http://schemas.microsoft.com/office/drawing/2014/main" id="{75DB97B0-3352-4582-9E6F-E58C0B8FE9CC}"/>
            </a:ext>
          </a:extLst>
        </xdr:cNvPr>
        <xdr:cNvPicPr>
          <a:picLocks noChangeAspect="1"/>
        </xdr:cNvPicPr>
      </xdr:nvPicPr>
      <xdr:blipFill>
        <a:blip xmlns:r="http://schemas.openxmlformats.org/officeDocument/2006/relationships" r:embed="rId8"/>
        <a:stretch>
          <a:fillRect/>
        </a:stretch>
      </xdr:blipFill>
      <xdr:spPr>
        <a:xfrm>
          <a:off x="220134" y="465666"/>
          <a:ext cx="3895682" cy="7620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166513</xdr:colOff>
      <xdr:row>47</xdr:row>
      <xdr:rowOff>168838</xdr:rowOff>
    </xdr:from>
    <xdr:to>
      <xdr:col>12</xdr:col>
      <xdr:colOff>1000127</xdr:colOff>
      <xdr:row>49</xdr:row>
      <xdr:rowOff>36684</xdr:rowOff>
    </xdr:to>
    <xdr:pic>
      <xdr:nvPicPr>
        <xdr:cNvPr id="3" name="Picture 2">
          <a:extLst>
            <a:ext uri="{FF2B5EF4-FFF2-40B4-BE49-F238E27FC236}">
              <a16:creationId xmlns:a16="http://schemas.microsoft.com/office/drawing/2014/main" id="{659FE14A-D6D2-8049-B5C6-1EE5D37A59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7380" y="13055105"/>
          <a:ext cx="9342614" cy="629846"/>
        </a:xfrm>
        <a:prstGeom prst="rect">
          <a:avLst/>
        </a:prstGeom>
      </xdr:spPr>
    </xdr:pic>
    <xdr:clientData/>
  </xdr:twoCellAnchor>
  <xdr:twoCellAnchor editAs="oneCell">
    <xdr:from>
      <xdr:col>8</xdr:col>
      <xdr:colOff>1024464</xdr:colOff>
      <xdr:row>0</xdr:row>
      <xdr:rowOff>110071</xdr:rowOff>
    </xdr:from>
    <xdr:to>
      <xdr:col>12</xdr:col>
      <xdr:colOff>1185330</xdr:colOff>
      <xdr:row>0</xdr:row>
      <xdr:rowOff>1436229</xdr:rowOff>
    </xdr:to>
    <xdr:pic>
      <xdr:nvPicPr>
        <xdr:cNvPr id="4" name="Picture 3">
          <a:extLst>
            <a:ext uri="{FF2B5EF4-FFF2-40B4-BE49-F238E27FC236}">
              <a16:creationId xmlns:a16="http://schemas.microsoft.com/office/drawing/2014/main" id="{632F1717-1EF0-4AD3-98D5-E27779667C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4997" y="110071"/>
          <a:ext cx="4140200" cy="1326158"/>
        </a:xfrm>
        <a:prstGeom prst="rect">
          <a:avLst/>
        </a:prstGeom>
      </xdr:spPr>
    </xdr:pic>
    <xdr:clientData/>
  </xdr:twoCellAnchor>
  <xdr:twoCellAnchor editAs="oneCell">
    <xdr:from>
      <xdr:col>2</xdr:col>
      <xdr:colOff>0</xdr:colOff>
      <xdr:row>0</xdr:row>
      <xdr:rowOff>423337</xdr:rowOff>
    </xdr:from>
    <xdr:to>
      <xdr:col>4</xdr:col>
      <xdr:colOff>2524082</xdr:colOff>
      <xdr:row>0</xdr:row>
      <xdr:rowOff>1185403</xdr:rowOff>
    </xdr:to>
    <xdr:pic>
      <xdr:nvPicPr>
        <xdr:cNvPr id="5" name="Picture 4">
          <a:extLst>
            <a:ext uri="{FF2B5EF4-FFF2-40B4-BE49-F238E27FC236}">
              <a16:creationId xmlns:a16="http://schemas.microsoft.com/office/drawing/2014/main" id="{9CAA1887-B5DB-4DCE-BFEC-D2059316E01C}"/>
            </a:ext>
          </a:extLst>
        </xdr:cNvPr>
        <xdr:cNvPicPr>
          <a:picLocks noChangeAspect="1"/>
        </xdr:cNvPicPr>
      </xdr:nvPicPr>
      <xdr:blipFill>
        <a:blip xmlns:r="http://schemas.openxmlformats.org/officeDocument/2006/relationships" r:embed="rId3"/>
        <a:stretch>
          <a:fillRect/>
        </a:stretch>
      </xdr:blipFill>
      <xdr:spPr>
        <a:xfrm>
          <a:off x="160867" y="423337"/>
          <a:ext cx="3895682" cy="7620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600645</xdr:colOff>
      <xdr:row>70</xdr:row>
      <xdr:rowOff>101600</xdr:rowOff>
    </xdr:to>
    <xdr:pic>
      <xdr:nvPicPr>
        <xdr:cNvPr id="4" name="Picture 3">
          <a:extLst>
            <a:ext uri="{FF2B5EF4-FFF2-40B4-BE49-F238E27FC236}">
              <a16:creationId xmlns:a16="http://schemas.microsoft.com/office/drawing/2014/main" id="{503B2969-D455-5C43-9F47-205E376C0B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18778" cy="131402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138456</xdr:colOff>
      <xdr:row>48</xdr:row>
      <xdr:rowOff>252218</xdr:rowOff>
    </xdr:from>
    <xdr:to>
      <xdr:col>12</xdr:col>
      <xdr:colOff>770468</xdr:colOff>
      <xdr:row>50</xdr:row>
      <xdr:rowOff>58294</xdr:rowOff>
    </xdr:to>
    <xdr:pic>
      <xdr:nvPicPr>
        <xdr:cNvPr id="3" name="Picture 2">
          <a:extLst>
            <a:ext uri="{FF2B5EF4-FFF2-40B4-BE49-F238E27FC236}">
              <a16:creationId xmlns:a16="http://schemas.microsoft.com/office/drawing/2014/main" id="{6AB6CD88-3395-2D40-A5A3-C43EA1287F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9323" y="8718885"/>
          <a:ext cx="9428878" cy="644276"/>
        </a:xfrm>
        <a:prstGeom prst="rect">
          <a:avLst/>
        </a:prstGeom>
      </xdr:spPr>
    </xdr:pic>
    <xdr:clientData/>
  </xdr:twoCellAnchor>
  <xdr:twoCellAnchor editAs="oneCell">
    <xdr:from>
      <xdr:col>5</xdr:col>
      <xdr:colOff>59273</xdr:colOff>
      <xdr:row>0</xdr:row>
      <xdr:rowOff>101604</xdr:rowOff>
    </xdr:from>
    <xdr:to>
      <xdr:col>12</xdr:col>
      <xdr:colOff>702740</xdr:colOff>
      <xdr:row>0</xdr:row>
      <xdr:rowOff>1427762</xdr:rowOff>
    </xdr:to>
    <xdr:pic>
      <xdr:nvPicPr>
        <xdr:cNvPr id="4" name="Picture 3">
          <a:extLst>
            <a:ext uri="{FF2B5EF4-FFF2-40B4-BE49-F238E27FC236}">
              <a16:creationId xmlns:a16="http://schemas.microsoft.com/office/drawing/2014/main" id="{D33CA932-D932-4482-9780-5BC169D621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20273" y="101604"/>
          <a:ext cx="4140200" cy="1326158"/>
        </a:xfrm>
        <a:prstGeom prst="rect">
          <a:avLst/>
        </a:prstGeom>
      </xdr:spPr>
    </xdr:pic>
    <xdr:clientData/>
  </xdr:twoCellAnchor>
  <xdr:twoCellAnchor editAs="oneCell">
    <xdr:from>
      <xdr:col>2</xdr:col>
      <xdr:colOff>0</xdr:colOff>
      <xdr:row>0</xdr:row>
      <xdr:rowOff>414870</xdr:rowOff>
    </xdr:from>
    <xdr:to>
      <xdr:col>4</xdr:col>
      <xdr:colOff>2329349</xdr:colOff>
      <xdr:row>0</xdr:row>
      <xdr:rowOff>1176936</xdr:rowOff>
    </xdr:to>
    <xdr:pic>
      <xdr:nvPicPr>
        <xdr:cNvPr id="5" name="Picture 4">
          <a:extLst>
            <a:ext uri="{FF2B5EF4-FFF2-40B4-BE49-F238E27FC236}">
              <a16:creationId xmlns:a16="http://schemas.microsoft.com/office/drawing/2014/main" id="{A26CA570-1F35-4213-9C03-E1C7C42A6F15}"/>
            </a:ext>
          </a:extLst>
        </xdr:cNvPr>
        <xdr:cNvPicPr>
          <a:picLocks noChangeAspect="1"/>
        </xdr:cNvPicPr>
      </xdr:nvPicPr>
      <xdr:blipFill>
        <a:blip xmlns:r="http://schemas.openxmlformats.org/officeDocument/2006/relationships" r:embed="rId3"/>
        <a:stretch>
          <a:fillRect/>
        </a:stretch>
      </xdr:blipFill>
      <xdr:spPr>
        <a:xfrm>
          <a:off x="160867" y="414870"/>
          <a:ext cx="3895682" cy="7620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841</xdr:colOff>
      <xdr:row>80</xdr:row>
      <xdr:rowOff>33866</xdr:rowOff>
    </xdr:to>
    <xdr:pic>
      <xdr:nvPicPr>
        <xdr:cNvPr id="5" name="Picture 4">
          <a:extLst>
            <a:ext uri="{FF2B5EF4-FFF2-40B4-BE49-F238E27FC236}">
              <a16:creationId xmlns:a16="http://schemas.microsoft.com/office/drawing/2014/main" id="{666F7813-9026-B47D-A57F-72420E1293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20108" cy="149182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146759</xdr:colOff>
      <xdr:row>62</xdr:row>
      <xdr:rowOff>228899</xdr:rowOff>
    </xdr:from>
    <xdr:to>
      <xdr:col>13</xdr:col>
      <xdr:colOff>4</xdr:colOff>
      <xdr:row>64</xdr:row>
      <xdr:rowOff>69847</xdr:rowOff>
    </xdr:to>
    <xdr:pic>
      <xdr:nvPicPr>
        <xdr:cNvPr id="5" name="Picture 4">
          <a:extLst>
            <a:ext uri="{FF2B5EF4-FFF2-40B4-BE49-F238E27FC236}">
              <a16:creationId xmlns:a16="http://schemas.microsoft.com/office/drawing/2014/main" id="{FA55A0E8-D4C4-87E8-EA8E-B0E64D32EF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626" y="11404899"/>
          <a:ext cx="10089445" cy="679148"/>
        </a:xfrm>
        <a:prstGeom prst="rect">
          <a:avLst/>
        </a:prstGeom>
      </xdr:spPr>
    </xdr:pic>
    <xdr:clientData/>
  </xdr:twoCellAnchor>
  <xdr:twoCellAnchor editAs="oneCell">
    <xdr:from>
      <xdr:col>8</xdr:col>
      <xdr:colOff>101607</xdr:colOff>
      <xdr:row>0</xdr:row>
      <xdr:rowOff>127002</xdr:rowOff>
    </xdr:from>
    <xdr:to>
      <xdr:col>12</xdr:col>
      <xdr:colOff>702740</xdr:colOff>
      <xdr:row>0</xdr:row>
      <xdr:rowOff>1453160</xdr:rowOff>
    </xdr:to>
    <xdr:pic>
      <xdr:nvPicPr>
        <xdr:cNvPr id="3" name="Picture 2">
          <a:extLst>
            <a:ext uri="{FF2B5EF4-FFF2-40B4-BE49-F238E27FC236}">
              <a16:creationId xmlns:a16="http://schemas.microsoft.com/office/drawing/2014/main" id="{8B917EEE-9948-4EEE-8A4C-391F9EA7AA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7" y="127002"/>
          <a:ext cx="4140200" cy="1326158"/>
        </a:xfrm>
        <a:prstGeom prst="rect">
          <a:avLst/>
        </a:prstGeom>
      </xdr:spPr>
    </xdr:pic>
    <xdr:clientData/>
  </xdr:twoCellAnchor>
  <xdr:twoCellAnchor editAs="oneCell">
    <xdr:from>
      <xdr:col>2</xdr:col>
      <xdr:colOff>16934</xdr:colOff>
      <xdr:row>0</xdr:row>
      <xdr:rowOff>440268</xdr:rowOff>
    </xdr:from>
    <xdr:to>
      <xdr:col>4</xdr:col>
      <xdr:colOff>2346283</xdr:colOff>
      <xdr:row>0</xdr:row>
      <xdr:rowOff>1202334</xdr:rowOff>
    </xdr:to>
    <xdr:pic>
      <xdr:nvPicPr>
        <xdr:cNvPr id="4" name="Picture 3">
          <a:extLst>
            <a:ext uri="{FF2B5EF4-FFF2-40B4-BE49-F238E27FC236}">
              <a16:creationId xmlns:a16="http://schemas.microsoft.com/office/drawing/2014/main" id="{FABF60ED-D6E7-495C-888A-0B89A3939143}"/>
            </a:ext>
          </a:extLst>
        </xdr:cNvPr>
        <xdr:cNvPicPr>
          <a:picLocks noChangeAspect="1"/>
        </xdr:cNvPicPr>
      </xdr:nvPicPr>
      <xdr:blipFill>
        <a:blip xmlns:r="http://schemas.openxmlformats.org/officeDocument/2006/relationships" r:embed="rId3"/>
        <a:stretch>
          <a:fillRect/>
        </a:stretch>
      </xdr:blipFill>
      <xdr:spPr>
        <a:xfrm>
          <a:off x="177801" y="440268"/>
          <a:ext cx="3895682" cy="7620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xposolutions.sharepoint.com/sites/Johannesburg/Shared%20Documents/Meetings%20Africa/2025/SERVICES/MANUAL/INTERNAL%20USE/Meetings%20Africa%20Services%20Manual%20-%202025.xlsx" TargetMode="External"/><Relationship Id="rId1" Type="http://schemas.openxmlformats.org/officeDocument/2006/relationships/externalLinkPath" Target="/sites/Johannesburg/Shared%20Documents/Meetings%20Africa/2025/SERVICES/MANUAL/INTERNAL%20USE/Meetings%20Africa%20Services%20Manual%20-%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T's &amp; C's"/>
      <sheetName val="1. Fascia &amp; Carpets"/>
      <sheetName val="2. Power &amp; Lighting"/>
      <sheetName val="Power &amp; Lighting - Images"/>
      <sheetName val="3. Shell Scheme Extras"/>
      <sheetName val="Shell Scheme Extras - Image"/>
      <sheetName val="4. Branding"/>
      <sheetName val="Branding - Images"/>
      <sheetName val="Graphic Specifications"/>
      <sheetName val="5. Instant Packages"/>
      <sheetName val="Instant Package Images"/>
      <sheetName val="5. Furniture"/>
      <sheetName val="Furniture Images"/>
      <sheetName val="6. AV &amp; IT"/>
      <sheetName val="7. Plants"/>
      <sheetName val="8. Plumbing"/>
      <sheetName val="9. Rigging"/>
      <sheetName val="10. Greening"/>
      <sheetName val="11. Stand Cleaning"/>
      <sheetName val="12. Security"/>
    </sheetNames>
    <sheetDataSet>
      <sheetData sheetId="0">
        <row r="48">
          <cell r="C48" t="str">
            <v xml:space="preserve">SUBMIT COMPLETED ORDER FORMS TO: nicole@exposolutions.co.za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0653D-801E-7D4B-9306-C82C7D2E2138}">
  <sheetPr>
    <tabColor rgb="FFFF0000"/>
  </sheetPr>
  <dimension ref="A1:AC69"/>
  <sheetViews>
    <sheetView tabSelected="1" view="pageBreakPreview" zoomScale="90" zoomScaleNormal="100" zoomScaleSheetLayoutView="90" workbookViewId="0">
      <pane ySplit="1" topLeftCell="A2" activePane="bottomLeft" state="frozen"/>
      <selection activeCell="K44" sqref="K44"/>
      <selection pane="bottomLeft" activeCell="C2" sqref="C2:Y2"/>
    </sheetView>
  </sheetViews>
  <sheetFormatPr defaultColWidth="9.109375" defaultRowHeight="13.8"/>
  <cols>
    <col min="1" max="1" width="1.6640625" style="4" customWidth="1"/>
    <col min="2" max="2" width="0.6640625" style="4" customWidth="1"/>
    <col min="3" max="3" width="8.44140625" style="4" customWidth="1"/>
    <col min="4" max="4" width="0.6640625" style="4" customWidth="1"/>
    <col min="5" max="9" width="1.6640625" style="4" customWidth="1"/>
    <col min="10" max="10" width="8.33203125" style="4" customWidth="1"/>
    <col min="11" max="11" width="1.6640625" style="4" customWidth="1"/>
    <col min="12" max="12" width="39.33203125" style="4" customWidth="1"/>
    <col min="13" max="13" width="3.109375" style="4" customWidth="1"/>
    <col min="14" max="15" width="1" style="4" customWidth="1"/>
    <col min="16" max="16" width="8" style="4" customWidth="1"/>
    <col min="17" max="17" width="1" style="4" customWidth="1"/>
    <col min="18" max="18" width="16.6640625" style="4" customWidth="1"/>
    <col min="19" max="19" width="0.6640625" style="4" customWidth="1"/>
    <col min="20" max="20" width="1.44140625" style="4" customWidth="1"/>
    <col min="21" max="21" width="5" style="4" customWidth="1"/>
    <col min="22" max="22" width="3.6640625" style="4" customWidth="1"/>
    <col min="23" max="23" width="13.6640625" style="4" customWidth="1"/>
    <col min="24" max="24" width="3.33203125" style="4" customWidth="1"/>
    <col min="25" max="25" width="19.21875" style="4" customWidth="1"/>
    <col min="26" max="26" width="2.44140625" style="4" customWidth="1"/>
    <col min="27" max="27" width="1.6640625" style="4" customWidth="1"/>
    <col min="28" max="16384" width="9.109375" style="4"/>
  </cols>
  <sheetData>
    <row r="1" spans="1:29" ht="120" customHeight="1" thickBot="1">
      <c r="A1" s="37"/>
      <c r="B1" s="37"/>
      <c r="C1" s="37"/>
      <c r="D1" s="37"/>
      <c r="E1" s="37"/>
      <c r="F1" s="37"/>
      <c r="G1" s="37"/>
      <c r="H1" s="37"/>
      <c r="I1" s="37"/>
      <c r="J1" s="37"/>
      <c r="K1" s="37"/>
      <c r="L1" s="37"/>
      <c r="M1" s="37"/>
      <c r="N1" s="37"/>
      <c r="O1" s="37"/>
      <c r="P1" s="37"/>
      <c r="Q1" s="37"/>
      <c r="R1" s="37"/>
      <c r="S1" s="37"/>
      <c r="T1" s="37"/>
      <c r="U1" s="37"/>
      <c r="V1" s="37"/>
      <c r="W1" s="37"/>
      <c r="X1" s="37"/>
      <c r="Y1" s="37"/>
      <c r="Z1" s="37"/>
      <c r="AA1" s="37"/>
    </row>
    <row r="2" spans="1:29" s="1" customFormat="1" ht="30" customHeight="1" thickBot="1">
      <c r="A2" s="18"/>
      <c r="B2" s="99" t="s">
        <v>0</v>
      </c>
      <c r="C2" s="325" t="s">
        <v>0</v>
      </c>
      <c r="D2" s="326"/>
      <c r="E2" s="326"/>
      <c r="F2" s="326"/>
      <c r="G2" s="326"/>
      <c r="H2" s="326"/>
      <c r="I2" s="326"/>
      <c r="J2" s="326"/>
      <c r="K2" s="326"/>
      <c r="L2" s="326"/>
      <c r="M2" s="326"/>
      <c r="N2" s="326"/>
      <c r="O2" s="326"/>
      <c r="P2" s="326"/>
      <c r="Q2" s="326"/>
      <c r="R2" s="326"/>
      <c r="S2" s="326"/>
      <c r="T2" s="326"/>
      <c r="U2" s="326"/>
      <c r="V2" s="326"/>
      <c r="W2" s="326"/>
      <c r="X2" s="326"/>
      <c r="Y2" s="327"/>
      <c r="Z2" s="32"/>
      <c r="AA2" s="18"/>
    </row>
    <row r="3" spans="1:29" s="1" customFormat="1" ht="15" customHeight="1">
      <c r="A3" s="18"/>
      <c r="B3" s="18"/>
      <c r="C3" s="18"/>
      <c r="D3" s="18"/>
      <c r="E3" s="18"/>
      <c r="F3" s="18"/>
      <c r="G3" s="18"/>
      <c r="H3" s="18"/>
      <c r="I3" s="18"/>
      <c r="J3" s="18"/>
      <c r="K3" s="18"/>
      <c r="L3" s="13"/>
      <c r="M3" s="18"/>
      <c r="N3" s="18"/>
      <c r="O3" s="32"/>
      <c r="P3" s="32"/>
      <c r="Q3" s="32"/>
      <c r="R3" s="32"/>
      <c r="S3" s="32"/>
      <c r="T3" s="32"/>
      <c r="U3" s="32"/>
      <c r="V3" s="32"/>
      <c r="W3" s="32"/>
      <c r="X3" s="32"/>
      <c r="Y3" s="32"/>
      <c r="Z3" s="32"/>
      <c r="AA3" s="18"/>
    </row>
    <row r="4" spans="1:29" s="1" customFormat="1" ht="28.35" customHeight="1">
      <c r="A4" s="18"/>
      <c r="B4" s="18"/>
      <c r="C4" s="340" t="s">
        <v>1</v>
      </c>
      <c r="D4" s="340"/>
      <c r="E4" s="340"/>
      <c r="F4" s="340"/>
      <c r="G4" s="340"/>
      <c r="H4" s="340"/>
      <c r="I4" s="340"/>
      <c r="J4" s="340"/>
      <c r="K4" s="18"/>
      <c r="L4" s="98"/>
      <c r="M4" s="18"/>
      <c r="N4" s="18"/>
      <c r="O4" s="32"/>
      <c r="P4" s="341" t="s">
        <v>2</v>
      </c>
      <c r="Q4" s="341"/>
      <c r="R4" s="341"/>
      <c r="S4" s="20"/>
      <c r="T4" s="337"/>
      <c r="U4" s="338"/>
      <c r="V4" s="338"/>
      <c r="W4" s="338"/>
      <c r="X4" s="338"/>
      <c r="Y4" s="339"/>
      <c r="Z4" s="32"/>
      <c r="AA4" s="18"/>
    </row>
    <row r="5" spans="1:29" s="1" customFormat="1" ht="5.0999999999999996" customHeight="1">
      <c r="A5" s="18"/>
      <c r="B5" s="18"/>
      <c r="C5" s="43"/>
      <c r="D5" s="43"/>
      <c r="E5" s="43"/>
      <c r="F5" s="43"/>
      <c r="G5" s="43"/>
      <c r="H5" s="43"/>
      <c r="I5" s="43"/>
      <c r="J5" s="43"/>
      <c r="K5" s="18"/>
      <c r="L5" s="46"/>
      <c r="M5" s="18"/>
      <c r="N5" s="18"/>
      <c r="O5" s="32"/>
      <c r="P5" s="97"/>
      <c r="Q5" s="97"/>
      <c r="R5" s="97"/>
      <c r="S5" s="32"/>
      <c r="T5" s="47"/>
      <c r="U5" s="47"/>
      <c r="V5" s="47"/>
      <c r="W5" s="47"/>
      <c r="X5" s="47"/>
      <c r="Y5" s="47"/>
      <c r="Z5" s="32"/>
      <c r="AA5" s="18"/>
    </row>
    <row r="6" spans="1:29" s="1" customFormat="1" ht="2.25" customHeight="1">
      <c r="A6" s="18"/>
      <c r="B6" s="18"/>
      <c r="C6" s="43"/>
      <c r="D6" s="43"/>
      <c r="E6" s="43"/>
      <c r="F6" s="43"/>
      <c r="G6" s="43"/>
      <c r="H6" s="43"/>
      <c r="I6" s="43"/>
      <c r="J6" s="43"/>
      <c r="K6" s="18"/>
      <c r="L6" s="46"/>
      <c r="M6" s="18"/>
      <c r="N6" s="18"/>
      <c r="O6" s="32"/>
      <c r="P6" s="97"/>
      <c r="Q6" s="97"/>
      <c r="R6" s="97"/>
      <c r="S6" s="32"/>
      <c r="T6" s="47"/>
      <c r="U6" s="47"/>
      <c r="V6" s="47"/>
      <c r="W6" s="47"/>
      <c r="X6" s="47"/>
      <c r="Y6" s="47"/>
      <c r="Z6" s="32"/>
      <c r="AA6" s="18"/>
    </row>
    <row r="7" spans="1:29" s="1" customFormat="1" ht="28.35" customHeight="1">
      <c r="A7" s="18"/>
      <c r="B7" s="18"/>
      <c r="C7" s="340" t="s">
        <v>3</v>
      </c>
      <c r="D7" s="340"/>
      <c r="E7" s="340"/>
      <c r="F7" s="340"/>
      <c r="G7" s="340"/>
      <c r="H7" s="340"/>
      <c r="I7" s="340"/>
      <c r="J7" s="340"/>
      <c r="K7" s="18"/>
      <c r="L7" s="98"/>
      <c r="M7" s="18"/>
      <c r="N7" s="18"/>
      <c r="O7" s="32"/>
      <c r="P7" s="341" t="s">
        <v>4</v>
      </c>
      <c r="Q7" s="341"/>
      <c r="R7" s="341"/>
      <c r="S7" s="20"/>
      <c r="T7" s="337"/>
      <c r="U7" s="338"/>
      <c r="V7" s="338"/>
      <c r="W7" s="338"/>
      <c r="X7" s="338"/>
      <c r="Y7" s="339"/>
      <c r="Z7" s="32"/>
      <c r="AA7" s="18"/>
    </row>
    <row r="8" spans="1:29" s="1" customFormat="1" ht="5.0999999999999996" customHeight="1">
      <c r="A8" s="18"/>
      <c r="B8" s="18"/>
      <c r="C8" s="43"/>
      <c r="D8" s="43"/>
      <c r="E8" s="43"/>
      <c r="F8" s="43"/>
      <c r="G8" s="43"/>
      <c r="H8" s="43"/>
      <c r="I8" s="43"/>
      <c r="J8" s="43"/>
      <c r="K8" s="18"/>
      <c r="L8" s="48"/>
      <c r="M8" s="18"/>
      <c r="N8" s="18"/>
      <c r="O8" s="32"/>
      <c r="P8" s="97"/>
      <c r="Q8" s="97"/>
      <c r="R8" s="97"/>
      <c r="S8" s="32"/>
      <c r="T8" s="47"/>
      <c r="U8" s="47"/>
      <c r="V8" s="47"/>
      <c r="W8" s="47"/>
      <c r="X8" s="47"/>
      <c r="Y8" s="47"/>
      <c r="Z8" s="32"/>
      <c r="AA8" s="18"/>
    </row>
    <row r="9" spans="1:29" s="1" customFormat="1" ht="28.35" customHeight="1">
      <c r="A9" s="18"/>
      <c r="B9" s="18"/>
      <c r="C9" s="340" t="s">
        <v>5</v>
      </c>
      <c r="D9" s="340"/>
      <c r="E9" s="340"/>
      <c r="F9" s="340"/>
      <c r="G9" s="340"/>
      <c r="H9" s="340"/>
      <c r="I9" s="340"/>
      <c r="J9" s="340"/>
      <c r="K9" s="18"/>
      <c r="L9" s="98"/>
      <c r="M9" s="18"/>
      <c r="N9" s="18"/>
      <c r="O9" s="32"/>
      <c r="P9" s="341" t="s">
        <v>6</v>
      </c>
      <c r="Q9" s="341"/>
      <c r="R9" s="341"/>
      <c r="S9" s="20"/>
      <c r="T9" s="342"/>
      <c r="U9" s="343"/>
      <c r="V9" s="343"/>
      <c r="W9" s="343"/>
      <c r="X9" s="343"/>
      <c r="Y9" s="344"/>
      <c r="Z9" s="32"/>
      <c r="AA9" s="18"/>
      <c r="AC9"/>
    </row>
    <row r="10" spans="1:29" s="1" customFormat="1" ht="5.0999999999999996" customHeight="1">
      <c r="A10" s="18"/>
      <c r="B10" s="18"/>
      <c r="C10" s="43"/>
      <c r="D10" s="43"/>
      <c r="E10" s="43"/>
      <c r="F10" s="43"/>
      <c r="G10" s="43"/>
      <c r="H10" s="43"/>
      <c r="I10" s="43"/>
      <c r="J10" s="43"/>
      <c r="K10" s="18"/>
      <c r="L10" s="48"/>
      <c r="M10" s="18"/>
      <c r="N10" s="18"/>
      <c r="O10" s="32"/>
      <c r="P10" s="97"/>
      <c r="Q10" s="97"/>
      <c r="R10" s="97"/>
      <c r="S10" s="32"/>
      <c r="T10" s="47"/>
      <c r="U10" s="47"/>
      <c r="V10" s="47"/>
      <c r="W10" s="47"/>
      <c r="X10" s="47"/>
      <c r="Y10" s="47"/>
      <c r="Z10" s="32"/>
      <c r="AA10" s="18"/>
    </row>
    <row r="11" spans="1:29" s="1" customFormat="1" ht="28.35" customHeight="1">
      <c r="A11" s="18"/>
      <c r="B11" s="18"/>
      <c r="C11" s="340" t="s">
        <v>7</v>
      </c>
      <c r="D11" s="340"/>
      <c r="E11" s="340"/>
      <c r="F11" s="340"/>
      <c r="G11" s="340"/>
      <c r="H11" s="340"/>
      <c r="I11" s="340"/>
      <c r="J11" s="340"/>
      <c r="K11" s="18"/>
      <c r="L11" s="98"/>
      <c r="M11" s="18"/>
      <c r="N11" s="18"/>
      <c r="O11" s="32"/>
      <c r="P11" s="341" t="s">
        <v>8</v>
      </c>
      <c r="Q11" s="341"/>
      <c r="R11" s="341"/>
      <c r="S11" s="20"/>
      <c r="T11" s="345"/>
      <c r="U11" s="343"/>
      <c r="V11" s="343"/>
      <c r="W11" s="343"/>
      <c r="X11" s="343"/>
      <c r="Y11" s="344"/>
      <c r="Z11" s="32"/>
      <c r="AA11" s="18"/>
    </row>
    <row r="12" spans="1:29" s="1" customFormat="1" ht="5.0999999999999996" customHeight="1">
      <c r="A12" s="18"/>
      <c r="B12" s="18"/>
      <c r="C12" s="43"/>
      <c r="D12" s="43"/>
      <c r="E12" s="43"/>
      <c r="F12" s="43"/>
      <c r="G12" s="43"/>
      <c r="H12" s="43"/>
      <c r="I12" s="43"/>
      <c r="J12" s="43"/>
      <c r="K12" s="18"/>
      <c r="L12" s="48"/>
      <c r="M12" s="18"/>
      <c r="N12" s="18"/>
      <c r="O12" s="32"/>
      <c r="P12" s="97"/>
      <c r="Q12" s="97"/>
      <c r="R12" s="97"/>
      <c r="S12" s="32"/>
      <c r="T12" s="47"/>
      <c r="U12" s="47"/>
      <c r="V12" s="47"/>
      <c r="W12" s="47"/>
      <c r="X12" s="47"/>
      <c r="Y12" s="47"/>
      <c r="Z12" s="32"/>
      <c r="AA12" s="18"/>
    </row>
    <row r="13" spans="1:29" s="1" customFormat="1" ht="28.35" customHeight="1">
      <c r="A13" s="18"/>
      <c r="B13" s="18"/>
      <c r="C13" s="340" t="s">
        <v>9</v>
      </c>
      <c r="D13" s="340"/>
      <c r="E13" s="340"/>
      <c r="F13" s="340"/>
      <c r="G13" s="340"/>
      <c r="H13" s="340"/>
      <c r="I13" s="340"/>
      <c r="J13" s="340"/>
      <c r="K13" s="18"/>
      <c r="L13" s="96"/>
      <c r="M13" s="18"/>
      <c r="N13" s="18"/>
      <c r="O13" s="32"/>
      <c r="P13" s="341" t="s">
        <v>10</v>
      </c>
      <c r="Q13" s="341"/>
      <c r="R13" s="341"/>
      <c r="S13" s="20"/>
      <c r="T13" s="337"/>
      <c r="U13" s="338"/>
      <c r="V13" s="338"/>
      <c r="W13" s="338"/>
      <c r="X13" s="338"/>
      <c r="Y13" s="339"/>
      <c r="Z13" s="32"/>
      <c r="AA13" s="18"/>
    </row>
    <row r="14" spans="1:29" s="1" customFormat="1" ht="5.0999999999999996" customHeight="1">
      <c r="A14" s="18"/>
      <c r="B14" s="18"/>
      <c r="C14" s="43"/>
      <c r="D14" s="43"/>
      <c r="E14" s="43"/>
      <c r="F14" s="43"/>
      <c r="G14" s="43"/>
      <c r="H14" s="43"/>
      <c r="I14" s="43"/>
      <c r="J14" s="43"/>
      <c r="K14" s="18"/>
      <c r="L14" s="48"/>
      <c r="M14" s="18"/>
      <c r="N14" s="18"/>
      <c r="O14" s="32"/>
      <c r="P14" s="97"/>
      <c r="Q14" s="97"/>
      <c r="R14" s="97"/>
      <c r="S14" s="32"/>
      <c r="T14" s="47"/>
      <c r="U14" s="47"/>
      <c r="V14" s="47"/>
      <c r="W14" s="47"/>
      <c r="X14" s="47"/>
      <c r="Y14" s="47"/>
      <c r="Z14" s="32"/>
      <c r="AA14" s="18"/>
    </row>
    <row r="15" spans="1:29" s="1" customFormat="1" ht="28.35" customHeight="1">
      <c r="A15" s="18"/>
      <c r="B15" s="18"/>
      <c r="C15" s="340" t="s">
        <v>11</v>
      </c>
      <c r="D15" s="340"/>
      <c r="E15" s="340"/>
      <c r="F15" s="340"/>
      <c r="G15" s="340"/>
      <c r="H15" s="340"/>
      <c r="I15" s="340"/>
      <c r="J15" s="340"/>
      <c r="K15" s="18"/>
      <c r="L15" s="96"/>
      <c r="M15" s="18"/>
      <c r="N15" s="18"/>
      <c r="O15" s="32"/>
      <c r="P15" s="341" t="s">
        <v>12</v>
      </c>
      <c r="Q15" s="341"/>
      <c r="R15" s="341"/>
      <c r="S15" s="20"/>
      <c r="T15" s="337"/>
      <c r="U15" s="338"/>
      <c r="V15" s="338"/>
      <c r="W15" s="338"/>
      <c r="X15" s="338"/>
      <c r="Y15" s="339"/>
      <c r="Z15" s="32"/>
      <c r="AA15" s="18"/>
    </row>
    <row r="16" spans="1:29" s="1" customFormat="1" ht="5.0999999999999996" customHeight="1">
      <c r="A16" s="18"/>
      <c r="B16" s="18"/>
      <c r="C16" s="43"/>
      <c r="D16" s="43"/>
      <c r="E16" s="43"/>
      <c r="F16" s="43"/>
      <c r="G16" s="43"/>
      <c r="H16" s="43"/>
      <c r="I16" s="43"/>
      <c r="J16" s="43"/>
      <c r="K16" s="18"/>
      <c r="L16" s="49"/>
      <c r="M16" s="18"/>
      <c r="N16" s="18"/>
      <c r="O16" s="32"/>
      <c r="P16" s="32"/>
      <c r="Q16" s="32"/>
      <c r="R16" s="32"/>
      <c r="S16" s="32"/>
      <c r="T16" s="32"/>
      <c r="U16" s="32"/>
      <c r="V16" s="32"/>
      <c r="W16" s="32"/>
      <c r="X16" s="32"/>
      <c r="Y16" s="32"/>
      <c r="Z16" s="32"/>
      <c r="AA16" s="18"/>
    </row>
    <row r="17" spans="1:28" s="1" customFormat="1" ht="28.35" customHeight="1">
      <c r="A17" s="18"/>
      <c r="B17" s="18"/>
      <c r="C17" s="340" t="s">
        <v>13</v>
      </c>
      <c r="D17" s="340"/>
      <c r="E17" s="340"/>
      <c r="F17" s="340"/>
      <c r="G17" s="340"/>
      <c r="H17" s="340"/>
      <c r="I17" s="340"/>
      <c r="J17" s="340"/>
      <c r="K17" s="18"/>
      <c r="L17" s="96"/>
      <c r="M17" s="18"/>
      <c r="N17" s="18"/>
      <c r="O17" s="32"/>
      <c r="P17" s="32"/>
      <c r="Q17" s="32"/>
      <c r="R17" s="32"/>
      <c r="S17" s="32"/>
      <c r="T17" s="32"/>
      <c r="U17" s="32"/>
      <c r="V17" s="32"/>
      <c r="W17" s="32"/>
      <c r="X17" s="32"/>
      <c r="Y17" s="32"/>
      <c r="Z17" s="32"/>
      <c r="AA17" s="18"/>
    </row>
    <row r="18" spans="1:28" s="1" customFormat="1" ht="15" thickBot="1">
      <c r="A18" s="18"/>
      <c r="B18" s="18"/>
      <c r="C18" s="20"/>
      <c r="D18" s="20"/>
      <c r="E18" s="20"/>
      <c r="F18" s="20"/>
      <c r="G18" s="20"/>
      <c r="H18" s="20"/>
      <c r="I18" s="20"/>
      <c r="J18" s="20"/>
      <c r="K18" s="18"/>
      <c r="L18" s="95"/>
      <c r="M18" s="18"/>
      <c r="N18" s="18"/>
      <c r="O18" s="18"/>
      <c r="P18" s="18"/>
      <c r="Q18" s="18"/>
      <c r="R18" s="18"/>
      <c r="S18" s="18"/>
      <c r="T18" s="94"/>
      <c r="U18" s="94"/>
      <c r="V18" s="94"/>
      <c r="W18" s="94"/>
      <c r="X18" s="94"/>
      <c r="Y18" s="94"/>
      <c r="Z18" s="18"/>
      <c r="AA18" s="18"/>
    </row>
    <row r="19" spans="1:28" s="1" customFormat="1" ht="30" customHeight="1" thickBot="1">
      <c r="A19" s="18"/>
      <c r="B19" s="99" t="s">
        <v>0</v>
      </c>
      <c r="C19" s="325" t="s">
        <v>509</v>
      </c>
      <c r="D19" s="326"/>
      <c r="E19" s="326"/>
      <c r="F19" s="326"/>
      <c r="G19" s="326"/>
      <c r="H19" s="326"/>
      <c r="I19" s="326"/>
      <c r="J19" s="326"/>
      <c r="K19" s="326"/>
      <c r="L19" s="326"/>
      <c r="M19" s="326"/>
      <c r="N19" s="326"/>
      <c r="O19" s="326"/>
      <c r="P19" s="326"/>
      <c r="Q19" s="326"/>
      <c r="R19" s="326"/>
      <c r="S19" s="326"/>
      <c r="T19" s="326"/>
      <c r="U19" s="326"/>
      <c r="V19" s="326"/>
      <c r="W19" s="326"/>
      <c r="X19" s="326"/>
      <c r="Y19" s="327"/>
      <c r="Z19" s="32"/>
      <c r="AA19" s="18"/>
    </row>
    <row r="20" spans="1:28" s="1" customFormat="1" ht="6.6" customHeight="1" thickBot="1">
      <c r="A20" s="18"/>
      <c r="B20" s="18"/>
      <c r="C20" s="18"/>
      <c r="D20" s="18"/>
      <c r="E20" s="18"/>
      <c r="F20" s="18"/>
      <c r="G20" s="18"/>
      <c r="H20" s="18"/>
      <c r="I20" s="18"/>
      <c r="J20" s="18"/>
      <c r="K20" s="18"/>
      <c r="L20" s="13"/>
      <c r="M20" s="18"/>
      <c r="N20" s="18"/>
      <c r="O20" s="32"/>
      <c r="P20" s="32"/>
      <c r="Q20" s="32"/>
      <c r="R20" s="32"/>
      <c r="S20" s="32"/>
      <c r="T20" s="32"/>
      <c r="U20" s="32"/>
      <c r="V20" s="32"/>
      <c r="W20" s="32"/>
      <c r="X20" s="32"/>
      <c r="Y20" s="32"/>
      <c r="Z20" s="32"/>
      <c r="AA20" s="18"/>
    </row>
    <row r="21" spans="1:28" s="1" customFormat="1" ht="47.4" customHeight="1" thickBot="1">
      <c r="A21" s="18"/>
      <c r="C21" s="328" t="s">
        <v>510</v>
      </c>
      <c r="D21" s="329"/>
      <c r="E21" s="329"/>
      <c r="F21" s="329"/>
      <c r="G21" s="329"/>
      <c r="H21" s="329"/>
      <c r="I21" s="329"/>
      <c r="J21" s="329"/>
      <c r="K21" s="329"/>
      <c r="L21" s="329"/>
      <c r="M21" s="329"/>
      <c r="N21" s="329"/>
      <c r="O21" s="329"/>
      <c r="P21" s="329"/>
      <c r="Q21" s="329"/>
      <c r="R21" s="329"/>
      <c r="S21" s="329"/>
      <c r="T21" s="329"/>
      <c r="U21" s="329"/>
      <c r="V21" s="329"/>
      <c r="W21" s="329"/>
      <c r="X21" s="329"/>
      <c r="Y21" s="330"/>
      <c r="Z21" s="24"/>
      <c r="AA21" s="13"/>
    </row>
    <row r="22" spans="1:28" s="1" customFormat="1" ht="6.6" customHeight="1">
      <c r="A22" s="18"/>
      <c r="B22" s="18"/>
      <c r="C22" s="18"/>
      <c r="D22" s="18"/>
      <c r="E22" s="18"/>
      <c r="F22" s="18"/>
      <c r="G22" s="18"/>
      <c r="H22" s="18"/>
      <c r="I22" s="18"/>
      <c r="J22" s="18"/>
      <c r="K22" s="18"/>
      <c r="L22" s="13"/>
      <c r="M22" s="18"/>
      <c r="N22" s="18"/>
      <c r="O22" s="32"/>
      <c r="P22" s="32"/>
      <c r="Q22" s="32"/>
      <c r="R22" s="32"/>
      <c r="S22" s="32"/>
      <c r="T22" s="32"/>
      <c r="U22" s="32"/>
      <c r="V22" s="32"/>
      <c r="W22" s="32"/>
      <c r="X22" s="32"/>
      <c r="Y22" s="32"/>
      <c r="Z22" s="32"/>
      <c r="AA22" s="18"/>
    </row>
    <row r="23" spans="1:28" s="1" customFormat="1" ht="21" customHeight="1">
      <c r="A23" s="18"/>
      <c r="B23" s="18"/>
      <c r="C23" s="331" t="s">
        <v>511</v>
      </c>
      <c r="D23" s="332"/>
      <c r="E23" s="332"/>
      <c r="F23" s="332"/>
      <c r="G23" s="332"/>
      <c r="H23" s="332"/>
      <c r="I23" s="332"/>
      <c r="J23" s="332"/>
      <c r="K23" s="332"/>
      <c r="L23" s="332"/>
      <c r="M23" s="332"/>
      <c r="N23" s="332"/>
      <c r="O23" s="332"/>
      <c r="P23" s="332"/>
      <c r="Q23" s="332"/>
      <c r="R23" s="332"/>
      <c r="S23" s="332"/>
      <c r="T23" s="332"/>
      <c r="U23" s="332"/>
      <c r="V23" s="332"/>
      <c r="W23" s="332"/>
      <c r="X23" s="332"/>
      <c r="Y23" s="333"/>
      <c r="Z23" s="18"/>
      <c r="AA23" s="18"/>
    </row>
    <row r="24" spans="1:28" s="1" customFormat="1" ht="12"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row>
    <row r="25" spans="1:28" s="2" customFormat="1" ht="30" customHeight="1">
      <c r="A25" s="21"/>
      <c r="B25" s="21"/>
      <c r="C25" s="334" t="s">
        <v>14</v>
      </c>
      <c r="D25" s="335"/>
      <c r="E25" s="335"/>
      <c r="F25" s="335"/>
      <c r="G25" s="335"/>
      <c r="H25" s="335"/>
      <c r="I25" s="335"/>
      <c r="J25" s="335"/>
      <c r="K25" s="335"/>
      <c r="L25" s="335"/>
      <c r="M25" s="335"/>
      <c r="N25" s="335"/>
      <c r="O25" s="335"/>
      <c r="P25" s="335"/>
      <c r="Q25" s="335"/>
      <c r="R25" s="335"/>
      <c r="S25" s="335"/>
      <c r="T25" s="335"/>
      <c r="U25" s="335"/>
      <c r="V25" s="335"/>
      <c r="W25" s="335"/>
      <c r="X25" s="335"/>
      <c r="Y25" s="336"/>
      <c r="Z25" s="24"/>
      <c r="AA25" s="24"/>
      <c r="AB25" s="47"/>
    </row>
    <row r="26" spans="1:28" s="3" customFormat="1" ht="30" customHeight="1">
      <c r="A26" s="20"/>
      <c r="B26" s="20"/>
      <c r="C26" s="93" t="s">
        <v>15</v>
      </c>
      <c r="D26" s="92"/>
      <c r="E26" s="278" t="s">
        <v>16</v>
      </c>
      <c r="F26" s="278"/>
      <c r="G26" s="278"/>
      <c r="H26" s="278"/>
      <c r="I26" s="278"/>
      <c r="J26" s="278"/>
      <c r="K26" s="278"/>
      <c r="L26" s="278"/>
      <c r="M26" s="278"/>
      <c r="N26" s="278"/>
      <c r="O26" s="278"/>
      <c r="P26" s="279" t="s">
        <v>17</v>
      </c>
      <c r="Q26" s="279"/>
      <c r="R26" s="279"/>
      <c r="S26" s="279"/>
      <c r="T26" s="279"/>
      <c r="U26" s="279"/>
      <c r="V26" s="279"/>
      <c r="W26" s="279"/>
      <c r="X26" s="270"/>
      <c r="Y26" s="91" t="s">
        <v>18</v>
      </c>
      <c r="Z26" s="20"/>
      <c r="AA26" s="20"/>
    </row>
    <row r="27" spans="1:28" s="1" customFormat="1" ht="30.6" customHeight="1">
      <c r="A27" s="18"/>
      <c r="B27" s="18"/>
      <c r="C27" s="322" t="s">
        <v>19</v>
      </c>
      <c r="D27" s="322"/>
      <c r="E27" s="280" t="s">
        <v>20</v>
      </c>
      <c r="F27" s="280"/>
      <c r="G27" s="280"/>
      <c r="H27" s="280"/>
      <c r="I27" s="280"/>
      <c r="J27" s="280"/>
      <c r="K27" s="280"/>
      <c r="L27" s="280"/>
      <c r="M27" s="280"/>
      <c r="N27" s="280"/>
      <c r="O27" s="280"/>
      <c r="P27" s="281" t="s">
        <v>514</v>
      </c>
      <c r="Q27" s="281"/>
      <c r="R27" s="281"/>
      <c r="S27" s="281"/>
      <c r="T27" s="281"/>
      <c r="U27" s="281"/>
      <c r="V27" s="281"/>
      <c r="W27" s="281"/>
      <c r="X27" s="320"/>
      <c r="Y27" s="321"/>
      <c r="Z27" s="18"/>
      <c r="AA27" s="18"/>
    </row>
    <row r="28" spans="1:28" s="1" customFormat="1" ht="30.6" customHeight="1">
      <c r="A28" s="18"/>
      <c r="B28" s="18"/>
      <c r="C28" s="322"/>
      <c r="D28" s="322"/>
      <c r="E28" s="280" t="s">
        <v>643</v>
      </c>
      <c r="F28" s="280"/>
      <c r="G28" s="280"/>
      <c r="H28" s="280"/>
      <c r="I28" s="280"/>
      <c r="J28" s="280"/>
      <c r="K28" s="280"/>
      <c r="L28" s="280"/>
      <c r="M28" s="280"/>
      <c r="N28" s="280"/>
      <c r="O28" s="280"/>
      <c r="P28" s="281" t="s">
        <v>644</v>
      </c>
      <c r="Q28" s="281"/>
      <c r="R28" s="281"/>
      <c r="S28" s="281"/>
      <c r="T28" s="281"/>
      <c r="U28" s="281"/>
      <c r="V28" s="281"/>
      <c r="W28" s="281"/>
      <c r="X28" s="320"/>
      <c r="Y28" s="321"/>
      <c r="Z28" s="18"/>
      <c r="AA28" s="18"/>
    </row>
    <row r="29" spans="1:28" s="1" customFormat="1" ht="30.6" customHeight="1">
      <c r="A29" s="18"/>
      <c r="B29" s="18"/>
      <c r="C29" s="323">
        <v>1</v>
      </c>
      <c r="D29" s="323"/>
      <c r="E29" s="282" t="s">
        <v>515</v>
      </c>
      <c r="F29" s="282"/>
      <c r="G29" s="282"/>
      <c r="H29" s="282"/>
      <c r="I29" s="282"/>
      <c r="J29" s="282"/>
      <c r="K29" s="282"/>
      <c r="L29" s="282"/>
      <c r="M29" s="282"/>
      <c r="N29" s="282"/>
      <c r="O29" s="282"/>
      <c r="P29" s="283" t="s">
        <v>513</v>
      </c>
      <c r="Q29" s="283"/>
      <c r="R29" s="283"/>
      <c r="S29" s="283"/>
      <c r="T29" s="283"/>
      <c r="U29" s="283"/>
      <c r="V29" s="283"/>
      <c r="W29" s="283"/>
      <c r="X29" s="271"/>
      <c r="Y29" s="90">
        <f>'1. Carpets'!M45+'1. Carpets'!M24</f>
        <v>0</v>
      </c>
      <c r="Z29" s="18"/>
      <c r="AA29" s="18"/>
    </row>
    <row r="30" spans="1:28" s="1" customFormat="1" ht="30.6" customHeight="1">
      <c r="A30" s="18"/>
      <c r="B30" s="18"/>
      <c r="C30" s="323">
        <v>2</v>
      </c>
      <c r="D30" s="323"/>
      <c r="E30" s="282" t="s">
        <v>21</v>
      </c>
      <c r="F30" s="282"/>
      <c r="G30" s="282"/>
      <c r="H30" s="282"/>
      <c r="I30" s="282"/>
      <c r="J30" s="282"/>
      <c r="K30" s="282"/>
      <c r="L30" s="282"/>
      <c r="M30" s="282"/>
      <c r="N30" s="282"/>
      <c r="O30" s="282"/>
      <c r="P30" s="281" t="s">
        <v>642</v>
      </c>
      <c r="Q30" s="281"/>
      <c r="R30" s="281"/>
      <c r="S30" s="281"/>
      <c r="T30" s="281"/>
      <c r="U30" s="281"/>
      <c r="V30" s="281"/>
      <c r="W30" s="281"/>
      <c r="X30" s="272"/>
      <c r="Y30" s="88">
        <f>'2. Power &amp; Lighting'!M29</f>
        <v>0</v>
      </c>
      <c r="Z30" s="18"/>
      <c r="AA30" s="18"/>
    </row>
    <row r="31" spans="1:28" s="1" customFormat="1" ht="30.6" customHeight="1">
      <c r="A31" s="18"/>
      <c r="B31" s="18"/>
      <c r="C31" s="323">
        <v>3</v>
      </c>
      <c r="D31" s="323"/>
      <c r="E31" s="282" t="s">
        <v>22</v>
      </c>
      <c r="F31" s="282"/>
      <c r="G31" s="282"/>
      <c r="H31" s="282"/>
      <c r="I31" s="282"/>
      <c r="J31" s="282"/>
      <c r="K31" s="282"/>
      <c r="L31" s="282"/>
      <c r="M31" s="282"/>
      <c r="N31" s="282"/>
      <c r="O31" s="282"/>
      <c r="P31" s="283" t="s">
        <v>23</v>
      </c>
      <c r="Q31" s="283"/>
      <c r="R31" s="283"/>
      <c r="S31" s="283"/>
      <c r="T31" s="283"/>
      <c r="U31" s="283"/>
      <c r="V31" s="283"/>
      <c r="W31" s="283"/>
      <c r="X31" s="272"/>
      <c r="Y31" s="88">
        <f>'3. Shell Scheme Extras'!M39</f>
        <v>0</v>
      </c>
      <c r="Z31" s="18"/>
      <c r="AA31" s="18"/>
    </row>
    <row r="32" spans="1:28" s="1" customFormat="1" ht="30.6" hidden="1" customHeight="1">
      <c r="A32" s="18"/>
      <c r="B32" s="18"/>
      <c r="C32" s="323">
        <v>4</v>
      </c>
      <c r="D32" s="323"/>
      <c r="E32" s="274" t="s">
        <v>24</v>
      </c>
      <c r="F32" s="274"/>
      <c r="G32" s="274"/>
      <c r="H32" s="274"/>
      <c r="I32" s="274"/>
      <c r="J32" s="274"/>
      <c r="K32" s="274"/>
      <c r="L32" s="274"/>
      <c r="M32" s="274"/>
      <c r="N32" s="274"/>
      <c r="O32" s="274"/>
      <c r="P32" s="274"/>
      <c r="Q32" s="275"/>
      <c r="R32" s="324" t="s">
        <v>28</v>
      </c>
      <c r="S32" s="324"/>
      <c r="T32" s="324"/>
      <c r="U32" s="324"/>
      <c r="V32" s="324"/>
      <c r="W32" s="324"/>
      <c r="X32" s="272"/>
      <c r="Y32" s="88">
        <f>'4. Branding'!M22+'4. Branding'!M48</f>
        <v>0</v>
      </c>
      <c r="Z32" s="89"/>
      <c r="AA32" s="18"/>
    </row>
    <row r="33" spans="1:27" s="1" customFormat="1" ht="30.6" hidden="1" customHeight="1">
      <c r="A33" s="18"/>
      <c r="B33" s="18"/>
      <c r="C33" s="323">
        <v>5</v>
      </c>
      <c r="D33" s="323"/>
      <c r="E33" s="274" t="s">
        <v>26</v>
      </c>
      <c r="F33" s="274"/>
      <c r="G33" s="274"/>
      <c r="H33" s="274"/>
      <c r="I33" s="274"/>
      <c r="J33" s="274"/>
      <c r="K33" s="274"/>
      <c r="L33" s="274"/>
      <c r="M33" s="274"/>
      <c r="N33" s="274"/>
      <c r="O33" s="274"/>
      <c r="P33" s="274"/>
      <c r="Q33" s="275"/>
      <c r="R33" s="324" t="s">
        <v>25</v>
      </c>
      <c r="S33" s="324"/>
      <c r="T33" s="324"/>
      <c r="U33" s="324"/>
      <c r="V33" s="324"/>
      <c r="W33" s="324"/>
      <c r="X33" s="272"/>
      <c r="Y33" s="88">
        <f>'5. Instant Packages'!K35</f>
        <v>0</v>
      </c>
      <c r="Z33" s="18"/>
      <c r="AA33" s="18"/>
    </row>
    <row r="34" spans="1:27" s="1" customFormat="1" ht="30.6" customHeight="1">
      <c r="A34" s="18"/>
      <c r="B34" s="18"/>
      <c r="C34" s="323">
        <v>4</v>
      </c>
      <c r="D34" s="323"/>
      <c r="E34" s="282" t="s">
        <v>27</v>
      </c>
      <c r="F34" s="282"/>
      <c r="G34" s="282"/>
      <c r="H34" s="282"/>
      <c r="I34" s="282"/>
      <c r="J34" s="282"/>
      <c r="K34" s="282"/>
      <c r="L34" s="282"/>
      <c r="M34" s="282"/>
      <c r="N34" s="282"/>
      <c r="O34" s="282"/>
      <c r="P34" s="283" t="s">
        <v>28</v>
      </c>
      <c r="Q34" s="283"/>
      <c r="R34" s="283"/>
      <c r="S34" s="283"/>
      <c r="T34" s="283"/>
      <c r="U34" s="283"/>
      <c r="V34" s="283"/>
      <c r="W34" s="283"/>
      <c r="X34" s="272"/>
      <c r="Y34" s="88">
        <f>'4. Furniture'!M119</f>
        <v>0</v>
      </c>
      <c r="Z34" s="18"/>
      <c r="AA34" s="18"/>
    </row>
    <row r="35" spans="1:27" s="1" customFormat="1" ht="30.6" customHeight="1">
      <c r="A35" s="18"/>
      <c r="B35" s="18"/>
      <c r="C35" s="288">
        <v>5</v>
      </c>
      <c r="D35" s="289"/>
      <c r="E35" s="282" t="s">
        <v>29</v>
      </c>
      <c r="F35" s="282"/>
      <c r="G35" s="282"/>
      <c r="H35" s="282"/>
      <c r="I35" s="282"/>
      <c r="J35" s="282"/>
      <c r="K35" s="282"/>
      <c r="L35" s="282"/>
      <c r="M35" s="282"/>
      <c r="N35" s="282"/>
      <c r="O35" s="282"/>
      <c r="P35" s="281" t="s">
        <v>28</v>
      </c>
      <c r="Q35" s="281"/>
      <c r="R35" s="281"/>
      <c r="S35" s="281"/>
      <c r="T35" s="281"/>
      <c r="U35" s="281"/>
      <c r="V35" s="281"/>
      <c r="W35" s="281"/>
      <c r="X35" s="273"/>
      <c r="Y35" s="87">
        <f>'5. AV &amp; IT'!K23</f>
        <v>0</v>
      </c>
      <c r="Z35" s="18"/>
      <c r="AA35" s="18"/>
    </row>
    <row r="36" spans="1:27" s="1" customFormat="1" ht="30.6" customHeight="1">
      <c r="A36" s="18"/>
      <c r="B36" s="18"/>
      <c r="C36" s="288">
        <v>6</v>
      </c>
      <c r="D36" s="289"/>
      <c r="E36" s="282" t="s">
        <v>596</v>
      </c>
      <c r="F36" s="282"/>
      <c r="G36" s="282"/>
      <c r="H36" s="282"/>
      <c r="I36" s="282"/>
      <c r="J36" s="282"/>
      <c r="K36" s="282"/>
      <c r="L36" s="282"/>
      <c r="M36" s="282"/>
      <c r="N36" s="282"/>
      <c r="O36" s="282"/>
      <c r="P36" s="281" t="s">
        <v>28</v>
      </c>
      <c r="Q36" s="281"/>
      <c r="R36" s="281"/>
      <c r="S36" s="281"/>
      <c r="T36" s="281"/>
      <c r="U36" s="281"/>
      <c r="V36" s="281"/>
      <c r="W36" s="281"/>
      <c r="X36" s="273"/>
      <c r="Y36" s="87">
        <f>'6. Stand Cleaning'!K10</f>
        <v>0</v>
      </c>
      <c r="Z36" s="18"/>
      <c r="AA36" s="18"/>
    </row>
    <row r="37" spans="1:27" s="1" customFormat="1" ht="13.8" customHeight="1" thickBot="1">
      <c r="A37" s="18"/>
      <c r="B37" s="18"/>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18"/>
      <c r="AA37" s="18"/>
    </row>
    <row r="38" spans="1:27" s="1" customFormat="1" ht="26.1" customHeight="1">
      <c r="A38" s="18"/>
      <c r="B38" s="18"/>
      <c r="C38" s="291" t="s">
        <v>512</v>
      </c>
      <c r="D38" s="292"/>
      <c r="E38" s="292"/>
      <c r="F38" s="292"/>
      <c r="G38" s="292"/>
      <c r="H38" s="292"/>
      <c r="I38" s="292"/>
      <c r="J38" s="292"/>
      <c r="K38" s="292"/>
      <c r="L38" s="292"/>
      <c r="M38" s="292"/>
      <c r="N38" s="292"/>
      <c r="O38" s="292"/>
      <c r="P38" s="292"/>
      <c r="Q38" s="292"/>
      <c r="R38" s="292"/>
      <c r="S38" s="292"/>
      <c r="T38" s="293"/>
      <c r="U38" s="300" t="s">
        <v>30</v>
      </c>
      <c r="V38" s="301"/>
      <c r="W38" s="301"/>
      <c r="X38" s="197"/>
      <c r="Y38" s="198">
        <f>SUM(Y29:Y36)</f>
        <v>0</v>
      </c>
      <c r="Z38" s="18"/>
      <c r="AA38" s="18"/>
    </row>
    <row r="39" spans="1:27" s="1" customFormat="1" ht="26.1" customHeight="1">
      <c r="A39" s="18"/>
      <c r="B39" s="18"/>
      <c r="C39" s="294"/>
      <c r="D39" s="295"/>
      <c r="E39" s="295"/>
      <c r="F39" s="295"/>
      <c r="G39" s="295"/>
      <c r="H39" s="295"/>
      <c r="I39" s="295"/>
      <c r="J39" s="295"/>
      <c r="K39" s="295"/>
      <c r="L39" s="295"/>
      <c r="M39" s="295"/>
      <c r="N39" s="295"/>
      <c r="O39" s="295"/>
      <c r="P39" s="295"/>
      <c r="Q39" s="295"/>
      <c r="R39" s="295"/>
      <c r="S39" s="295"/>
      <c r="T39" s="296"/>
      <c r="U39" s="309" t="s">
        <v>431</v>
      </c>
      <c r="V39" s="305"/>
      <c r="W39" s="305"/>
      <c r="X39" s="221"/>
      <c r="Y39" s="83">
        <v>850</v>
      </c>
      <c r="Z39" s="18"/>
      <c r="AA39" s="18"/>
    </row>
    <row r="40" spans="1:27" s="1" customFormat="1" ht="26.1" customHeight="1">
      <c r="A40" s="18"/>
      <c r="B40" s="18"/>
      <c r="C40" s="294"/>
      <c r="D40" s="295"/>
      <c r="E40" s="295"/>
      <c r="F40" s="295"/>
      <c r="G40" s="295"/>
      <c r="H40" s="295"/>
      <c r="I40" s="295"/>
      <c r="J40" s="295"/>
      <c r="K40" s="295"/>
      <c r="L40" s="295"/>
      <c r="M40" s="295"/>
      <c r="N40" s="295"/>
      <c r="O40" s="295"/>
      <c r="P40" s="295"/>
      <c r="Q40" s="295"/>
      <c r="R40" s="295"/>
      <c r="S40" s="295"/>
      <c r="T40" s="296"/>
      <c r="U40" s="302" t="s">
        <v>31</v>
      </c>
      <c r="V40" s="303"/>
      <c r="W40" s="303"/>
      <c r="X40" s="86"/>
      <c r="Y40" s="85">
        <f>SUM(Y38*0.2)*X40</f>
        <v>0</v>
      </c>
      <c r="Z40" s="18"/>
      <c r="AA40" s="18"/>
    </row>
    <row r="41" spans="1:27" s="1" customFormat="1" ht="26.1" customHeight="1">
      <c r="A41" s="18"/>
      <c r="B41" s="18"/>
      <c r="C41" s="294"/>
      <c r="D41" s="295"/>
      <c r="E41" s="295"/>
      <c r="F41" s="295"/>
      <c r="G41" s="295"/>
      <c r="H41" s="295"/>
      <c r="I41" s="295"/>
      <c r="J41" s="295"/>
      <c r="K41" s="295"/>
      <c r="L41" s="295"/>
      <c r="M41" s="295"/>
      <c r="N41" s="295"/>
      <c r="O41" s="295"/>
      <c r="P41" s="295"/>
      <c r="Q41" s="295"/>
      <c r="R41" s="295"/>
      <c r="S41" s="295"/>
      <c r="T41" s="296"/>
      <c r="U41" s="304" t="s">
        <v>32</v>
      </c>
      <c r="V41" s="305"/>
      <c r="W41" s="305"/>
      <c r="X41" s="84"/>
      <c r="Y41" s="83">
        <f>SUM(Y38:Y40)</f>
        <v>850</v>
      </c>
      <c r="Z41" s="18"/>
      <c r="AA41" s="18"/>
    </row>
    <row r="42" spans="1:27" s="1" customFormat="1" ht="26.1" customHeight="1">
      <c r="A42" s="18"/>
      <c r="B42" s="18"/>
      <c r="C42" s="294"/>
      <c r="D42" s="295"/>
      <c r="E42" s="295"/>
      <c r="F42" s="295"/>
      <c r="G42" s="295"/>
      <c r="H42" s="295"/>
      <c r="I42" s="295"/>
      <c r="J42" s="295"/>
      <c r="K42" s="295"/>
      <c r="L42" s="295"/>
      <c r="M42" s="295"/>
      <c r="N42" s="295"/>
      <c r="O42" s="295"/>
      <c r="P42" s="295"/>
      <c r="Q42" s="295"/>
      <c r="R42" s="295"/>
      <c r="S42" s="295"/>
      <c r="T42" s="296"/>
      <c r="U42" s="306" t="s">
        <v>33</v>
      </c>
      <c r="V42" s="303"/>
      <c r="W42" s="303"/>
      <c r="X42" s="199"/>
      <c r="Y42" s="200">
        <f>Y41*15%</f>
        <v>127.5</v>
      </c>
      <c r="Z42" s="18"/>
      <c r="AA42" s="18"/>
    </row>
    <row r="43" spans="1:27" s="1" customFormat="1" ht="29.1" customHeight="1" thickBot="1">
      <c r="A43" s="18"/>
      <c r="B43" s="18"/>
      <c r="C43" s="297"/>
      <c r="D43" s="298"/>
      <c r="E43" s="298"/>
      <c r="F43" s="298"/>
      <c r="G43" s="298"/>
      <c r="H43" s="298"/>
      <c r="I43" s="298"/>
      <c r="J43" s="298"/>
      <c r="K43" s="298"/>
      <c r="L43" s="298"/>
      <c r="M43" s="298"/>
      <c r="N43" s="298"/>
      <c r="O43" s="298"/>
      <c r="P43" s="298"/>
      <c r="Q43" s="298"/>
      <c r="R43" s="298"/>
      <c r="S43" s="298"/>
      <c r="T43" s="299"/>
      <c r="U43" s="307" t="s">
        <v>34</v>
      </c>
      <c r="V43" s="308"/>
      <c r="W43" s="308"/>
      <c r="X43" s="82"/>
      <c r="Y43" s="81">
        <f>SUM(Y41:Y42)</f>
        <v>977.5</v>
      </c>
      <c r="Z43" s="18"/>
      <c r="AA43" s="18"/>
    </row>
    <row r="44" spans="1:27" s="1" customFormat="1" ht="10.35" customHeight="1">
      <c r="A44" s="18"/>
      <c r="B44" s="18"/>
      <c r="C44" s="63"/>
      <c r="D44" s="63"/>
      <c r="E44" s="63"/>
      <c r="F44" s="63"/>
      <c r="G44" s="63"/>
      <c r="H44" s="63"/>
      <c r="I44" s="63"/>
      <c r="J44" s="63"/>
      <c r="K44" s="63"/>
      <c r="L44" s="63"/>
      <c r="M44" s="63"/>
      <c r="N44" s="63"/>
      <c r="O44" s="63"/>
      <c r="P44" s="63"/>
      <c r="Q44" s="63"/>
      <c r="R44" s="63"/>
      <c r="S44" s="18"/>
      <c r="T44" s="18"/>
      <c r="U44" s="18"/>
      <c r="V44" s="18"/>
      <c r="W44" s="18"/>
      <c r="X44" s="18"/>
      <c r="Y44" s="18"/>
      <c r="Z44" s="18"/>
      <c r="AA44" s="18"/>
    </row>
    <row r="45" spans="1:27" s="5" customFormat="1" ht="60" customHeight="1">
      <c r="A45" s="16"/>
      <c r="B45" s="310" t="s">
        <v>597</v>
      </c>
      <c r="C45" s="311"/>
      <c r="D45" s="311"/>
      <c r="E45" s="311"/>
      <c r="F45" s="311"/>
      <c r="G45" s="311"/>
      <c r="H45" s="311"/>
      <c r="I45" s="311"/>
      <c r="J45" s="311"/>
      <c r="K45" s="311"/>
      <c r="L45" s="311"/>
      <c r="M45" s="311"/>
      <c r="N45" s="311"/>
      <c r="O45" s="311"/>
      <c r="P45" s="311"/>
      <c r="Q45" s="311"/>
      <c r="R45" s="311"/>
      <c r="S45" s="311"/>
      <c r="T45" s="311"/>
      <c r="U45" s="311"/>
      <c r="V45" s="311"/>
      <c r="W45" s="311"/>
      <c r="X45" s="311"/>
      <c r="Y45" s="312"/>
    </row>
    <row r="46" spans="1:27" s="1" customFormat="1" ht="10.35" customHeight="1" thickBot="1">
      <c r="A46" s="18"/>
      <c r="B46" s="18"/>
      <c r="C46" s="63"/>
      <c r="D46" s="63"/>
      <c r="E46" s="63"/>
      <c r="F46" s="63"/>
      <c r="G46" s="63"/>
      <c r="H46" s="63"/>
      <c r="I46" s="63"/>
      <c r="J46" s="63"/>
      <c r="K46" s="63"/>
      <c r="L46" s="63"/>
      <c r="M46" s="63"/>
      <c r="N46" s="63"/>
      <c r="O46" s="63"/>
      <c r="P46" s="63"/>
      <c r="Q46" s="63"/>
      <c r="R46" s="63"/>
      <c r="S46" s="18"/>
      <c r="T46" s="18"/>
      <c r="U46" s="18"/>
      <c r="V46" s="18"/>
      <c r="W46" s="18"/>
      <c r="X46" s="18"/>
      <c r="Y46" s="18"/>
      <c r="Z46" s="18"/>
      <c r="AA46" s="18"/>
    </row>
    <row r="47" spans="1:27" s="1" customFormat="1" ht="40.35" customHeight="1" thickBot="1">
      <c r="A47" s="18"/>
      <c r="C47" s="313" t="s">
        <v>517</v>
      </c>
      <c r="D47" s="314"/>
      <c r="E47" s="314"/>
      <c r="F47" s="314"/>
      <c r="G47" s="314"/>
      <c r="H47" s="314"/>
      <c r="I47" s="314"/>
      <c r="J47" s="314"/>
      <c r="K47" s="314"/>
      <c r="L47" s="314"/>
      <c r="M47" s="314"/>
      <c r="N47" s="314"/>
      <c r="O47" s="314"/>
      <c r="P47" s="314"/>
      <c r="Q47" s="314"/>
      <c r="R47" s="314"/>
      <c r="S47" s="314"/>
      <c r="T47" s="314"/>
      <c r="U47" s="314"/>
      <c r="V47" s="314"/>
      <c r="W47" s="314"/>
      <c r="X47" s="314"/>
      <c r="Y47" s="315"/>
      <c r="Z47" s="18"/>
      <c r="AA47" s="18"/>
    </row>
    <row r="48" spans="1:27" s="1" customFormat="1" ht="10.3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row>
    <row r="49" spans="1:27" s="5" customFormat="1" ht="30" customHeight="1">
      <c r="A49" s="52"/>
      <c r="B49" s="17"/>
      <c r="C49" s="316" t="s">
        <v>521</v>
      </c>
      <c r="D49" s="317"/>
      <c r="E49" s="317"/>
      <c r="F49" s="317"/>
      <c r="G49" s="317"/>
      <c r="H49" s="317"/>
      <c r="I49" s="317"/>
      <c r="J49" s="317"/>
      <c r="K49" s="317"/>
      <c r="L49" s="317"/>
      <c r="M49" s="317"/>
      <c r="N49" s="317"/>
      <c r="O49" s="317"/>
      <c r="P49" s="317"/>
      <c r="Q49" s="317"/>
      <c r="R49" s="317"/>
      <c r="S49" s="317"/>
      <c r="T49" s="317"/>
      <c r="U49" s="317"/>
      <c r="V49" s="317"/>
      <c r="W49" s="317"/>
      <c r="X49" s="317"/>
      <c r="Y49" s="318"/>
      <c r="Z49" s="18"/>
      <c r="AA49" s="17"/>
    </row>
    <row r="50" spans="1:27" s="5" customFormat="1" ht="56.1" customHeight="1">
      <c r="A50" s="52"/>
      <c r="B50" s="80"/>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18"/>
      <c r="AA50" s="17"/>
    </row>
    <row r="51" spans="1:27" s="1" customFormat="1" ht="5.0999999999999996" customHeight="1">
      <c r="A51" s="18"/>
      <c r="B51" s="55"/>
      <c r="C51" s="55"/>
      <c r="D51" s="55"/>
      <c r="E51" s="55"/>
      <c r="F51" s="55"/>
      <c r="G51" s="55"/>
      <c r="H51" s="55"/>
      <c r="I51" s="55"/>
      <c r="J51" s="55"/>
      <c r="K51" s="55"/>
      <c r="L51" s="55"/>
      <c r="M51" s="18"/>
      <c r="N51" s="18"/>
      <c r="O51" s="18"/>
      <c r="P51" s="18"/>
      <c r="Q51" s="18"/>
      <c r="R51" s="18"/>
      <c r="S51" s="18"/>
      <c r="T51" s="18"/>
      <c r="U51" s="18"/>
      <c r="V51" s="18"/>
      <c r="W51" s="18"/>
      <c r="X51" s="18"/>
      <c r="Y51" s="18"/>
      <c r="Z51" s="18"/>
      <c r="AA51" s="18"/>
    </row>
    <row r="53" spans="1:27" ht="8.1" customHeight="1"/>
    <row r="54" spans="1:27" ht="30.75" customHeight="1">
      <c r="C54" s="319"/>
      <c r="D54" s="319"/>
      <c r="E54" s="319"/>
      <c r="F54" s="319"/>
      <c r="G54" s="319"/>
      <c r="H54" s="319"/>
      <c r="I54" s="319"/>
      <c r="J54" s="319"/>
      <c r="K54" s="319"/>
      <c r="L54" s="319"/>
      <c r="M54" s="319"/>
      <c r="N54" s="319"/>
    </row>
    <row r="55" spans="1:27">
      <c r="C55" s="13"/>
      <c r="D55" s="13"/>
      <c r="E55" s="13"/>
      <c r="F55" s="13"/>
      <c r="G55" s="13"/>
      <c r="H55" s="13"/>
      <c r="I55" s="13"/>
      <c r="J55" s="13"/>
      <c r="K55" s="13"/>
      <c r="L55" s="13"/>
      <c r="M55" s="13"/>
      <c r="N55" s="13"/>
    </row>
    <row r="56" spans="1:27">
      <c r="C56" s="13"/>
      <c r="D56" s="287"/>
      <c r="E56" s="287"/>
      <c r="F56" s="287"/>
      <c r="G56" s="287"/>
      <c r="H56" s="287"/>
      <c r="I56" s="287"/>
      <c r="J56" s="287"/>
      <c r="K56" s="287"/>
      <c r="L56" s="287"/>
      <c r="M56" s="287"/>
      <c r="N56" s="13"/>
    </row>
    <row r="57" spans="1:27">
      <c r="C57" s="13"/>
      <c r="D57" s="287"/>
      <c r="E57" s="287"/>
      <c r="F57" s="287"/>
      <c r="G57" s="287"/>
      <c r="H57" s="287"/>
      <c r="I57" s="287"/>
      <c r="J57" s="287"/>
      <c r="K57" s="287"/>
      <c r="L57" s="287"/>
      <c r="M57" s="287"/>
      <c r="N57" s="13"/>
    </row>
    <row r="58" spans="1:27">
      <c r="C58" s="13"/>
      <c r="D58" s="287"/>
      <c r="E58" s="287"/>
      <c r="F58" s="287"/>
      <c r="G58" s="287"/>
      <c r="H58" s="287"/>
      <c r="I58" s="287"/>
      <c r="J58" s="287"/>
      <c r="K58" s="287"/>
      <c r="L58" s="287"/>
      <c r="M58" s="287"/>
      <c r="N58" s="13"/>
    </row>
    <row r="59" spans="1:27">
      <c r="C59" s="13"/>
      <c r="D59" s="276"/>
      <c r="E59" s="276"/>
      <c r="F59" s="276"/>
      <c r="G59" s="13"/>
      <c r="H59" s="277"/>
      <c r="I59" s="277"/>
      <c r="J59" s="277"/>
      <c r="K59" s="277"/>
      <c r="L59" s="277"/>
      <c r="M59" s="277"/>
      <c r="N59" s="13"/>
    </row>
    <row r="60" spans="1:27">
      <c r="C60" s="13"/>
      <c r="D60" s="13"/>
      <c r="E60" s="13"/>
      <c r="F60" s="13"/>
      <c r="G60" s="13"/>
      <c r="H60" s="13"/>
      <c r="I60" s="13"/>
      <c r="J60" s="13"/>
      <c r="K60" s="13"/>
      <c r="L60" s="13"/>
      <c r="M60" s="13"/>
      <c r="N60" s="13"/>
    </row>
    <row r="61" spans="1:27" ht="7.5" customHeight="1">
      <c r="C61" s="13"/>
      <c r="D61" s="285"/>
      <c r="E61" s="285"/>
      <c r="F61" s="285"/>
      <c r="G61" s="13"/>
      <c r="H61" s="286"/>
      <c r="I61" s="286"/>
      <c r="J61" s="286"/>
      <c r="K61" s="286"/>
      <c r="L61" s="286"/>
      <c r="M61" s="286"/>
      <c r="N61" s="13"/>
    </row>
    <row r="62" spans="1:27" ht="9" customHeight="1">
      <c r="C62" s="13"/>
      <c r="D62" s="13"/>
      <c r="E62" s="13"/>
      <c r="F62" s="13"/>
      <c r="G62" s="13"/>
      <c r="H62" s="13"/>
      <c r="I62" s="13"/>
      <c r="J62" s="13"/>
      <c r="K62" s="13"/>
      <c r="L62" s="13"/>
      <c r="M62" s="13"/>
      <c r="N62" s="13"/>
    </row>
    <row r="63" spans="1:27" ht="21" customHeight="1">
      <c r="C63" s="13"/>
      <c r="D63" s="285"/>
      <c r="E63" s="285"/>
      <c r="F63" s="285"/>
      <c r="G63" s="13"/>
      <c r="H63" s="286"/>
      <c r="I63" s="286"/>
      <c r="J63" s="286"/>
      <c r="K63" s="286"/>
      <c r="L63" s="286"/>
      <c r="M63" s="286"/>
      <c r="N63" s="13"/>
    </row>
    <row r="64" spans="1:27" ht="9" customHeight="1">
      <c r="C64" s="13"/>
      <c r="D64" s="13"/>
      <c r="E64" s="13"/>
      <c r="F64" s="13"/>
      <c r="G64" s="13"/>
      <c r="H64" s="13"/>
      <c r="I64" s="13"/>
      <c r="J64" s="13"/>
      <c r="K64" s="13"/>
      <c r="L64" s="13"/>
      <c r="M64" s="13"/>
      <c r="N64" s="13"/>
    </row>
    <row r="65" spans="3:14" ht="30" customHeight="1">
      <c r="C65" s="13"/>
      <c r="D65" s="285"/>
      <c r="E65" s="285"/>
      <c r="F65" s="285"/>
      <c r="G65" s="13"/>
      <c r="H65" s="284"/>
      <c r="I65" s="284"/>
      <c r="J65" s="284"/>
      <c r="K65" s="284"/>
      <c r="L65" s="284"/>
      <c r="M65" s="284"/>
      <c r="N65" s="13"/>
    </row>
    <row r="66" spans="3:14" ht="5.0999999999999996" customHeight="1">
      <c r="C66" s="13"/>
      <c r="D66" s="13"/>
      <c r="E66" s="13"/>
      <c r="F66" s="13"/>
      <c r="G66" s="13"/>
      <c r="H66" s="13"/>
      <c r="I66" s="13"/>
      <c r="J66" s="13"/>
      <c r="K66" s="13"/>
      <c r="L66" s="13"/>
      <c r="M66" s="13"/>
      <c r="N66" s="13"/>
    </row>
    <row r="67" spans="3:14">
      <c r="C67" s="13"/>
      <c r="D67" s="13"/>
      <c r="E67" s="13"/>
      <c r="F67" s="13"/>
      <c r="G67" s="13"/>
      <c r="H67" s="284"/>
      <c r="I67" s="284"/>
      <c r="J67" s="284"/>
      <c r="K67" s="284"/>
      <c r="L67" s="284"/>
      <c r="M67" s="284"/>
      <c r="N67" s="13"/>
    </row>
    <row r="68" spans="3:14">
      <c r="C68" s="13"/>
      <c r="D68" s="13"/>
      <c r="E68" s="13"/>
      <c r="F68" s="13"/>
      <c r="G68" s="13"/>
      <c r="H68" s="1"/>
      <c r="I68" s="1"/>
      <c r="J68" s="1"/>
      <c r="K68" s="1"/>
      <c r="L68" s="1"/>
      <c r="M68" s="1"/>
      <c r="N68" s="13"/>
    </row>
    <row r="69" spans="3:14">
      <c r="C69" s="13"/>
      <c r="D69" s="285"/>
      <c r="E69" s="285"/>
      <c r="F69" s="285"/>
      <c r="G69" s="13"/>
      <c r="H69" s="284"/>
      <c r="I69" s="284"/>
      <c r="J69" s="284"/>
      <c r="K69" s="284"/>
      <c r="L69" s="284"/>
      <c r="M69" s="284"/>
      <c r="N69" s="13"/>
    </row>
  </sheetData>
  <sheetProtection algorithmName="SHA-512" hashValue="sA36pld41srAKsM+yQAfg3o0yR007fAvlwjBNo+y1KEkFH1HvIMjCM5SrXGlW9i5U81IZn7R6eppAWZ4G3xSZg==" saltValue="0wiuR26b0rMtJ/0fTJIsVg==" spinCount="100000" sheet="1" objects="1" scenarios="1"/>
  <protectedRanges>
    <protectedRange sqref="C49" name="Show Date Venue Info"/>
    <protectedRange sqref="P26" name="Deadline Date_1"/>
    <protectedRange sqref="C47" name="Submission Details_1"/>
  </protectedRanges>
  <mergeCells count="81">
    <mergeCell ref="C2:Y2"/>
    <mergeCell ref="C4:J4"/>
    <mergeCell ref="P4:R4"/>
    <mergeCell ref="T4:Y4"/>
    <mergeCell ref="C35:D35"/>
    <mergeCell ref="C7:J7"/>
    <mergeCell ref="P7:R7"/>
    <mergeCell ref="T7:Y7"/>
    <mergeCell ref="C9:J9"/>
    <mergeCell ref="P9:R9"/>
    <mergeCell ref="T9:Y9"/>
    <mergeCell ref="C11:J11"/>
    <mergeCell ref="P11:R11"/>
    <mergeCell ref="T11:Y11"/>
    <mergeCell ref="C13:J13"/>
    <mergeCell ref="P13:R13"/>
    <mergeCell ref="T13:Y13"/>
    <mergeCell ref="C15:J15"/>
    <mergeCell ref="P15:R15"/>
    <mergeCell ref="T15:Y15"/>
    <mergeCell ref="C17:J17"/>
    <mergeCell ref="C19:Y19"/>
    <mergeCell ref="C21:Y21"/>
    <mergeCell ref="C23:Y23"/>
    <mergeCell ref="C25:Y25"/>
    <mergeCell ref="X27:Y27"/>
    <mergeCell ref="X28:Y28"/>
    <mergeCell ref="C27:D27"/>
    <mergeCell ref="C33:D33"/>
    <mergeCell ref="R33:W33"/>
    <mergeCell ref="C34:D34"/>
    <mergeCell ref="P34:W34"/>
    <mergeCell ref="C31:D31"/>
    <mergeCell ref="C32:D32"/>
    <mergeCell ref="R32:W32"/>
    <mergeCell ref="P31:W31"/>
    <mergeCell ref="C29:D29"/>
    <mergeCell ref="C30:D30"/>
    <mergeCell ref="P30:W30"/>
    <mergeCell ref="C28:D28"/>
    <mergeCell ref="E28:O28"/>
    <mergeCell ref="P28:W28"/>
    <mergeCell ref="B45:Y45"/>
    <mergeCell ref="C47:Y47"/>
    <mergeCell ref="C49:Y49"/>
    <mergeCell ref="C50:Y50"/>
    <mergeCell ref="C54:N54"/>
    <mergeCell ref="C36:D36"/>
    <mergeCell ref="C37:Y37"/>
    <mergeCell ref="C38:T43"/>
    <mergeCell ref="U38:W38"/>
    <mergeCell ref="U40:W40"/>
    <mergeCell ref="U41:W41"/>
    <mergeCell ref="U42:W42"/>
    <mergeCell ref="U43:W43"/>
    <mergeCell ref="U39:W39"/>
    <mergeCell ref="H67:M67"/>
    <mergeCell ref="D69:F69"/>
    <mergeCell ref="H69:M69"/>
    <mergeCell ref="D61:F61"/>
    <mergeCell ref="H61:M61"/>
    <mergeCell ref="D63:F63"/>
    <mergeCell ref="H63:M63"/>
    <mergeCell ref="D65:F65"/>
    <mergeCell ref="H65:M65"/>
    <mergeCell ref="D59:F59"/>
    <mergeCell ref="H59:M59"/>
    <mergeCell ref="E26:O26"/>
    <mergeCell ref="P26:W26"/>
    <mergeCell ref="E27:O27"/>
    <mergeCell ref="P27:W27"/>
    <mergeCell ref="E29:O29"/>
    <mergeCell ref="P29:W29"/>
    <mergeCell ref="E30:O30"/>
    <mergeCell ref="E31:O31"/>
    <mergeCell ref="E34:O34"/>
    <mergeCell ref="E35:O35"/>
    <mergeCell ref="E36:O36"/>
    <mergeCell ref="P36:W36"/>
    <mergeCell ref="P35:W35"/>
    <mergeCell ref="D56:M58"/>
  </mergeCells>
  <hyperlinks>
    <hyperlink ref="E33:P33" location="'5. Instant Packages'!A1" display="Instant Packages" xr:uid="{0C117586-764F-994F-80A4-5AF3DA915E57}"/>
    <hyperlink ref="E32:P32" location="'4. Branding'!A1" display="Branding" xr:uid="{FA1D57DE-229F-C44B-988F-175C281F13B8}"/>
    <hyperlink ref="E27:O27" location="'T''s &amp; C''s'!A1" display="Terms and Conditions" xr:uid="{28F176EF-FBE8-4C9A-8558-5BA94DB49A99}"/>
    <hyperlink ref="E28:O28" location="'Sustainable Packages'!A1" display="Sustainable Package Exhibitor Information" xr:uid="{F0ACE750-D2A5-4F59-BC5E-5E7C638B313B}"/>
    <hyperlink ref="E29:O29" location="'1. Carpets'!A1" display="Carpets " xr:uid="{2F956D27-2628-4FD0-BB1B-EBCB900EA2D2}"/>
    <hyperlink ref="E30:O30" location="'2. Power &amp; Lighting'!A1" display="Power and Lighting " xr:uid="{977D39E5-363B-45DA-A962-E046B8EB728B}"/>
    <hyperlink ref="E31:O31" location="'3. Shell Scheme Extras'!A1" display="Shell Scheme Extras " xr:uid="{0C973EC6-B089-4BF9-83D3-5A49BA7BA906}"/>
    <hyperlink ref="E34:O34" location="'4. Furniture'!A1" display="Furniture" xr:uid="{625A8179-06A6-4028-80B6-6C84B4B6B7A8}"/>
    <hyperlink ref="E35:O35" location="'5. AV &amp; IT'!A1" display="Audio, Visual and IT" xr:uid="{038BF417-C330-4D2A-8719-CDA0BF62D5B6}"/>
    <hyperlink ref="E36:O36" location="'6. Stand Cleaning'!A1" display="Stand Cleaning" xr:uid="{8C2F22FB-E096-4EDE-B693-EB2DC3C516EA}"/>
  </hyperlinks>
  <pageMargins left="0.7" right="0.7" top="0.75" bottom="0.75" header="0.3" footer="0.3"/>
  <pageSetup paperSize="9" scale="5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2B0F5-065D-4270-AFEF-E128E3440A25}">
  <sheetPr>
    <tabColor theme="0" tint="-0.14999847407452621"/>
    <pageSetUpPr fitToPage="1"/>
  </sheetPr>
  <dimension ref="A1:Q100"/>
  <sheetViews>
    <sheetView view="pageBreakPreview" zoomScale="90" zoomScaleNormal="100" zoomScaleSheetLayoutView="90" workbookViewId="0">
      <selection activeCell="A101" sqref="A101"/>
    </sheetView>
  </sheetViews>
  <sheetFormatPr defaultColWidth="9.109375" defaultRowHeight="14.4"/>
  <cols>
    <col min="1" max="17" width="8.77734375" style="38" customWidth="1"/>
  </cols>
  <sheetData>
    <row r="1" spans="1:12" ht="40.049999999999997" customHeight="1">
      <c r="A1" s="485"/>
      <c r="B1" s="485"/>
      <c r="C1" s="485"/>
      <c r="D1" s="485"/>
      <c r="E1" s="485"/>
      <c r="F1" s="485"/>
      <c r="G1" s="485"/>
      <c r="H1" s="485"/>
      <c r="I1" s="485"/>
      <c r="J1" s="485"/>
      <c r="K1" s="485"/>
      <c r="L1" s="485"/>
    </row>
    <row r="2" spans="1:12" ht="40.049999999999997" customHeight="1">
      <c r="A2" s="485"/>
      <c r="B2" s="485"/>
      <c r="C2" s="485"/>
      <c r="D2" s="485"/>
      <c r="E2" s="485"/>
      <c r="F2" s="485"/>
      <c r="G2" s="485"/>
      <c r="H2" s="485"/>
      <c r="I2" s="485"/>
      <c r="J2" s="485"/>
      <c r="K2" s="485"/>
      <c r="L2" s="485"/>
    </row>
    <row r="3" spans="1:12" ht="40.049999999999997" customHeight="1">
      <c r="A3" s="485"/>
      <c r="B3" s="485"/>
      <c r="C3" s="485"/>
      <c r="D3" s="485"/>
      <c r="E3" s="485"/>
      <c r="F3" s="485"/>
      <c r="G3" s="485"/>
      <c r="H3" s="485"/>
      <c r="I3" s="485"/>
      <c r="J3" s="485"/>
      <c r="K3" s="485"/>
      <c r="L3" s="485"/>
    </row>
    <row r="4" spans="1:12" ht="40.049999999999997" customHeight="1">
      <c r="A4" s="485"/>
      <c r="B4" s="485"/>
      <c r="C4" s="485"/>
      <c r="D4" s="485"/>
      <c r="E4" s="485"/>
      <c r="F4" s="485"/>
      <c r="G4" s="485"/>
      <c r="H4" s="485"/>
      <c r="I4" s="485"/>
      <c r="J4" s="485"/>
      <c r="K4" s="485"/>
      <c r="L4" s="485"/>
    </row>
    <row r="5" spans="1:12" ht="40.049999999999997" customHeight="1">
      <c r="A5" s="485"/>
      <c r="B5" s="485"/>
      <c r="C5" s="485"/>
      <c r="D5" s="485"/>
      <c r="E5" s="485"/>
      <c r="F5" s="485"/>
      <c r="G5" s="485"/>
      <c r="H5" s="485"/>
      <c r="I5" s="485"/>
      <c r="J5" s="485"/>
      <c r="K5" s="485"/>
      <c r="L5" s="485"/>
    </row>
    <row r="6" spans="1:12" ht="40.049999999999997" customHeight="1">
      <c r="A6" s="485"/>
      <c r="B6" s="485"/>
      <c r="C6" s="485"/>
      <c r="D6" s="485"/>
      <c r="E6" s="485"/>
      <c r="F6" s="485"/>
      <c r="G6" s="485"/>
      <c r="H6" s="485"/>
      <c r="I6" s="485"/>
      <c r="J6" s="485"/>
      <c r="K6" s="485"/>
      <c r="L6" s="485"/>
    </row>
    <row r="7" spans="1:12" ht="40.049999999999997" customHeight="1">
      <c r="A7" s="485"/>
      <c r="B7" s="485"/>
      <c r="C7" s="485"/>
      <c r="D7" s="485"/>
      <c r="E7" s="485"/>
      <c r="F7" s="485"/>
      <c r="G7" s="485"/>
      <c r="H7" s="485"/>
      <c r="I7" s="485"/>
      <c r="J7" s="485"/>
      <c r="K7" s="485"/>
      <c r="L7" s="485"/>
    </row>
    <row r="8" spans="1:12" ht="40.049999999999997" customHeight="1">
      <c r="A8" s="485"/>
      <c r="B8" s="485"/>
      <c r="C8" s="485"/>
      <c r="D8" s="485"/>
      <c r="E8" s="485"/>
      <c r="F8" s="485"/>
      <c r="G8" s="485"/>
      <c r="H8" s="485"/>
      <c r="I8" s="485"/>
      <c r="J8" s="485"/>
      <c r="K8" s="485"/>
      <c r="L8" s="485"/>
    </row>
    <row r="9" spans="1:12" ht="40.049999999999997" customHeight="1">
      <c r="A9" s="485"/>
      <c r="B9" s="485"/>
      <c r="C9" s="485"/>
      <c r="D9" s="485"/>
      <c r="E9" s="485"/>
      <c r="F9" s="485"/>
      <c r="G9" s="485"/>
      <c r="H9" s="485"/>
      <c r="I9" s="485"/>
      <c r="J9" s="485"/>
      <c r="K9" s="485"/>
      <c r="L9" s="485"/>
    </row>
    <row r="10" spans="1:12" ht="40.049999999999997" customHeight="1">
      <c r="A10" s="485"/>
      <c r="B10" s="485"/>
      <c r="C10" s="485"/>
      <c r="D10" s="485"/>
      <c r="E10" s="485"/>
      <c r="F10" s="485"/>
      <c r="G10" s="485"/>
      <c r="H10" s="485"/>
      <c r="I10" s="485"/>
      <c r="J10" s="485"/>
      <c r="K10" s="485"/>
      <c r="L10" s="485"/>
    </row>
    <row r="11" spans="1:12" ht="40.049999999999997" customHeight="1">
      <c r="A11" s="485"/>
      <c r="B11" s="485"/>
      <c r="C11" s="485"/>
      <c r="D11" s="485"/>
      <c r="E11" s="485"/>
      <c r="F11" s="485"/>
      <c r="G11" s="485"/>
      <c r="H11" s="485"/>
      <c r="I11" s="485"/>
      <c r="J11" s="485"/>
      <c r="K11" s="485"/>
      <c r="L11" s="485"/>
    </row>
    <row r="12" spans="1:12" ht="40.049999999999997" customHeight="1">
      <c r="A12" s="485"/>
      <c r="B12" s="485"/>
      <c r="C12" s="485"/>
      <c r="D12" s="485"/>
      <c r="E12" s="485"/>
      <c r="F12" s="485"/>
      <c r="G12" s="485"/>
      <c r="H12" s="485"/>
      <c r="I12" s="485"/>
      <c r="J12" s="485"/>
      <c r="K12" s="485"/>
      <c r="L12" s="485"/>
    </row>
    <row r="13" spans="1:12" ht="40.049999999999997" customHeight="1">
      <c r="A13" s="485"/>
      <c r="B13" s="485"/>
      <c r="C13" s="485"/>
      <c r="D13" s="485"/>
      <c r="E13" s="485"/>
      <c r="F13" s="485"/>
      <c r="G13" s="485"/>
      <c r="H13" s="485"/>
      <c r="I13" s="485"/>
      <c r="J13" s="485"/>
      <c r="K13" s="485"/>
      <c r="L13" s="485"/>
    </row>
    <row r="14" spans="1:12" ht="40.049999999999997" customHeight="1">
      <c r="A14" s="485"/>
      <c r="B14" s="485"/>
      <c r="C14" s="485"/>
      <c r="D14" s="485"/>
      <c r="E14" s="485"/>
      <c r="F14" s="485"/>
      <c r="G14" s="485"/>
      <c r="H14" s="485"/>
      <c r="I14" s="485"/>
      <c r="J14" s="485"/>
      <c r="K14" s="485"/>
      <c r="L14" s="485"/>
    </row>
    <row r="15" spans="1:12" ht="40.049999999999997" customHeight="1">
      <c r="A15" s="485"/>
      <c r="B15" s="485"/>
      <c r="C15" s="485"/>
      <c r="D15" s="485"/>
      <c r="E15" s="485"/>
      <c r="F15" s="485"/>
      <c r="G15" s="485"/>
      <c r="H15" s="485"/>
      <c r="I15" s="485"/>
      <c r="J15" s="485"/>
      <c r="K15" s="485"/>
      <c r="L15" s="485"/>
    </row>
    <row r="16" spans="1:12" ht="40.049999999999997" customHeight="1">
      <c r="A16" s="485"/>
      <c r="B16" s="485"/>
      <c r="C16" s="485"/>
      <c r="D16" s="485"/>
      <c r="E16" s="485"/>
      <c r="F16" s="485"/>
      <c r="G16" s="485"/>
      <c r="H16" s="485"/>
      <c r="I16" s="485"/>
      <c r="J16" s="485"/>
      <c r="K16" s="485"/>
      <c r="L16" s="485"/>
    </row>
    <row r="17" spans="1:12" ht="40.049999999999997" customHeight="1">
      <c r="A17" s="485"/>
      <c r="B17" s="485"/>
      <c r="C17" s="485"/>
      <c r="D17" s="485"/>
      <c r="E17" s="485"/>
      <c r="F17" s="485"/>
      <c r="G17" s="485"/>
      <c r="H17" s="485"/>
      <c r="I17" s="485"/>
      <c r="J17" s="485"/>
      <c r="K17" s="485"/>
      <c r="L17" s="485"/>
    </row>
    <row r="18" spans="1:12" ht="40.049999999999997" customHeight="1">
      <c r="A18" s="485"/>
      <c r="B18" s="485"/>
      <c r="C18" s="485"/>
      <c r="D18" s="485"/>
      <c r="E18" s="485"/>
      <c r="F18" s="485"/>
      <c r="G18" s="485"/>
      <c r="H18" s="485"/>
      <c r="I18" s="485"/>
      <c r="J18" s="485"/>
      <c r="K18" s="485"/>
      <c r="L18" s="485"/>
    </row>
    <row r="19" spans="1:12" ht="40.049999999999997" customHeight="1">
      <c r="A19" s="485"/>
      <c r="B19" s="485"/>
      <c r="C19" s="485"/>
      <c r="D19" s="485"/>
      <c r="E19" s="485"/>
      <c r="F19" s="485"/>
      <c r="G19" s="485"/>
      <c r="H19" s="485"/>
      <c r="I19" s="485"/>
      <c r="J19" s="485"/>
      <c r="K19" s="485"/>
      <c r="L19" s="485"/>
    </row>
    <row r="20" spans="1:12" ht="26.4" customHeight="1">
      <c r="A20" s="485"/>
      <c r="B20" s="485"/>
      <c r="C20" s="485"/>
      <c r="D20" s="485"/>
      <c r="E20" s="485"/>
      <c r="F20" s="485"/>
      <c r="G20" s="485"/>
      <c r="H20" s="485"/>
      <c r="I20" s="485"/>
      <c r="J20" s="485"/>
      <c r="K20" s="485"/>
      <c r="L20" s="485"/>
    </row>
    <row r="21" spans="1:12" ht="40.049999999999997" customHeight="1">
      <c r="A21" s="485"/>
      <c r="B21" s="485"/>
      <c r="C21" s="485"/>
      <c r="D21" s="485"/>
      <c r="E21" s="485"/>
      <c r="F21" s="485"/>
      <c r="G21" s="485"/>
      <c r="H21" s="485"/>
      <c r="I21" s="485"/>
      <c r="J21" s="485"/>
      <c r="K21" s="485"/>
      <c r="L21" s="485"/>
    </row>
    <row r="22" spans="1:12" ht="40.049999999999997" customHeight="1">
      <c r="A22" s="485"/>
      <c r="B22" s="485"/>
      <c r="C22" s="485"/>
      <c r="D22" s="485"/>
      <c r="E22" s="485"/>
      <c r="F22" s="485"/>
      <c r="G22" s="485"/>
      <c r="H22" s="485"/>
      <c r="I22" s="485"/>
      <c r="J22" s="485"/>
      <c r="K22" s="485"/>
      <c r="L22" s="485"/>
    </row>
    <row r="23" spans="1:12" ht="40.049999999999997" customHeight="1">
      <c r="A23" s="485"/>
      <c r="B23" s="485"/>
      <c r="C23" s="485"/>
      <c r="D23" s="485"/>
      <c r="E23" s="485"/>
      <c r="F23" s="485"/>
      <c r="G23" s="485"/>
      <c r="H23" s="485"/>
      <c r="I23" s="485"/>
      <c r="J23" s="485"/>
      <c r="K23" s="485"/>
      <c r="L23" s="485"/>
    </row>
    <row r="24" spans="1:12" ht="40.049999999999997" customHeight="1">
      <c r="A24" s="485"/>
      <c r="B24" s="485"/>
      <c r="C24" s="485"/>
      <c r="D24" s="485"/>
      <c r="E24" s="485"/>
      <c r="F24" s="485"/>
      <c r="G24" s="485"/>
      <c r="H24" s="485"/>
      <c r="I24" s="485"/>
      <c r="J24" s="485"/>
      <c r="K24" s="485"/>
      <c r="L24" s="485"/>
    </row>
    <row r="25" spans="1:12" ht="40.049999999999997" customHeight="1">
      <c r="A25" s="485"/>
      <c r="B25" s="485"/>
      <c r="C25" s="485"/>
      <c r="D25" s="485"/>
      <c r="E25" s="485"/>
      <c r="F25" s="485"/>
      <c r="G25" s="485"/>
      <c r="H25" s="485"/>
      <c r="I25" s="485"/>
      <c r="J25" s="485"/>
      <c r="K25" s="485"/>
      <c r="L25" s="485"/>
    </row>
    <row r="26" spans="1:12" ht="40.049999999999997" customHeight="1">
      <c r="A26" s="485"/>
      <c r="B26" s="485"/>
      <c r="C26" s="485"/>
      <c r="D26" s="485"/>
      <c r="E26" s="485"/>
      <c r="F26" s="485"/>
      <c r="G26" s="485"/>
      <c r="H26" s="485"/>
      <c r="I26" s="485"/>
      <c r="J26" s="485"/>
      <c r="K26" s="485"/>
      <c r="L26" s="485"/>
    </row>
    <row r="27" spans="1:12" ht="40.049999999999997" customHeight="1">
      <c r="A27" s="485"/>
      <c r="B27" s="485"/>
      <c r="C27" s="485"/>
      <c r="D27" s="485"/>
      <c r="E27" s="485"/>
      <c r="F27" s="485"/>
      <c r="G27" s="485"/>
      <c r="H27" s="485"/>
      <c r="I27" s="485"/>
      <c r="J27" s="485"/>
      <c r="K27" s="485"/>
      <c r="L27" s="485"/>
    </row>
    <row r="28" spans="1:12" ht="40.049999999999997" customHeight="1">
      <c r="A28" s="485"/>
      <c r="B28" s="485"/>
      <c r="C28" s="485"/>
      <c r="D28" s="485"/>
      <c r="E28" s="485"/>
      <c r="F28" s="485"/>
      <c r="G28" s="485"/>
      <c r="H28" s="485"/>
      <c r="I28" s="485"/>
      <c r="J28" s="485"/>
      <c r="K28" s="485"/>
      <c r="L28" s="485"/>
    </row>
    <row r="29" spans="1:12" ht="40.049999999999997" customHeight="1">
      <c r="A29" s="485"/>
      <c r="B29" s="485"/>
      <c r="C29" s="485"/>
      <c r="D29" s="485"/>
      <c r="E29" s="485"/>
      <c r="F29" s="485"/>
      <c r="G29" s="485"/>
      <c r="H29" s="485"/>
      <c r="I29" s="485"/>
      <c r="J29" s="485"/>
      <c r="K29" s="485"/>
      <c r="L29" s="485"/>
    </row>
    <row r="30" spans="1:12" ht="40.049999999999997" customHeight="1">
      <c r="A30" s="485"/>
      <c r="B30" s="485"/>
      <c r="C30" s="485"/>
      <c r="D30" s="485"/>
      <c r="E30" s="485"/>
      <c r="F30" s="485"/>
      <c r="G30" s="485"/>
      <c r="H30" s="485"/>
      <c r="I30" s="485"/>
      <c r="J30" s="485"/>
      <c r="K30" s="485"/>
      <c r="L30" s="485"/>
    </row>
    <row r="31" spans="1:12" ht="40.049999999999997" customHeight="1">
      <c r="A31" s="485"/>
      <c r="B31" s="485"/>
      <c r="C31" s="485"/>
      <c r="D31" s="485"/>
      <c r="E31" s="485"/>
      <c r="F31" s="485"/>
      <c r="G31" s="485"/>
      <c r="H31" s="485"/>
      <c r="I31" s="485"/>
      <c r="J31" s="485"/>
      <c r="K31" s="485"/>
      <c r="L31" s="485"/>
    </row>
    <row r="32" spans="1:12" ht="40.049999999999997" customHeight="1">
      <c r="A32" s="485"/>
      <c r="B32" s="485"/>
      <c r="C32" s="485"/>
      <c r="D32" s="485"/>
      <c r="E32" s="485"/>
      <c r="F32" s="485"/>
      <c r="G32" s="485"/>
      <c r="H32" s="485"/>
      <c r="I32" s="485"/>
      <c r="J32" s="485"/>
      <c r="K32" s="485"/>
      <c r="L32" s="485"/>
    </row>
    <row r="33" spans="1:12" ht="40.049999999999997" customHeight="1">
      <c r="A33" s="485"/>
      <c r="B33" s="485"/>
      <c r="C33" s="485"/>
      <c r="D33" s="485"/>
      <c r="E33" s="485"/>
      <c r="F33" s="485"/>
      <c r="G33" s="485"/>
      <c r="H33" s="485"/>
      <c r="I33" s="485"/>
      <c r="J33" s="485"/>
      <c r="K33" s="485"/>
      <c r="L33" s="485"/>
    </row>
    <row r="34" spans="1:12" ht="40.049999999999997" customHeight="1">
      <c r="A34" s="485"/>
      <c r="B34" s="485"/>
      <c r="C34" s="485"/>
      <c r="D34" s="485"/>
      <c r="E34" s="485"/>
      <c r="F34" s="485"/>
      <c r="G34" s="485"/>
      <c r="H34" s="485"/>
      <c r="I34" s="485"/>
      <c r="J34" s="485"/>
      <c r="K34" s="485"/>
      <c r="L34" s="485"/>
    </row>
    <row r="35" spans="1:12" ht="40.049999999999997" customHeight="1">
      <c r="A35" s="485"/>
      <c r="B35" s="485"/>
      <c r="C35" s="485"/>
      <c r="D35" s="485"/>
      <c r="E35" s="485"/>
      <c r="F35" s="485"/>
      <c r="G35" s="485"/>
      <c r="H35" s="485"/>
      <c r="I35" s="485"/>
      <c r="J35" s="485"/>
      <c r="K35" s="485"/>
      <c r="L35" s="485"/>
    </row>
    <row r="36" spans="1:12" ht="40.049999999999997" customHeight="1">
      <c r="A36" s="485"/>
      <c r="B36" s="485"/>
      <c r="C36" s="485"/>
      <c r="D36" s="485"/>
      <c r="E36" s="485"/>
      <c r="F36" s="485"/>
      <c r="G36" s="485"/>
      <c r="H36" s="485"/>
      <c r="I36" s="485"/>
      <c r="J36" s="485"/>
      <c r="K36" s="485"/>
      <c r="L36" s="485"/>
    </row>
    <row r="37" spans="1:12" ht="40.049999999999997" customHeight="1">
      <c r="A37" s="485"/>
      <c r="B37" s="485"/>
      <c r="C37" s="485"/>
      <c r="D37" s="485"/>
      <c r="E37" s="485"/>
      <c r="F37" s="485"/>
      <c r="G37" s="485"/>
      <c r="H37" s="485"/>
      <c r="I37" s="485"/>
      <c r="J37" s="485"/>
      <c r="K37" s="485"/>
      <c r="L37" s="485"/>
    </row>
    <row r="38" spans="1:12" ht="40.049999999999997" customHeight="1">
      <c r="A38" s="485"/>
      <c r="B38" s="485"/>
      <c r="C38" s="485"/>
      <c r="D38" s="485"/>
      <c r="E38" s="485"/>
      <c r="F38" s="485"/>
      <c r="G38" s="485"/>
      <c r="H38" s="485"/>
      <c r="I38" s="485"/>
      <c r="J38" s="485"/>
      <c r="K38" s="485"/>
      <c r="L38" s="485"/>
    </row>
    <row r="39" spans="1:12" ht="40.049999999999997" customHeight="1">
      <c r="A39" s="485"/>
      <c r="B39" s="485"/>
      <c r="C39" s="485"/>
      <c r="D39" s="485"/>
      <c r="E39" s="485"/>
      <c r="F39" s="485"/>
      <c r="G39" s="485"/>
      <c r="H39" s="485"/>
      <c r="I39" s="485"/>
      <c r="J39" s="485"/>
      <c r="K39" s="485"/>
      <c r="L39" s="485"/>
    </row>
    <row r="40" spans="1:12" ht="40.049999999999997" customHeight="1">
      <c r="A40" s="485"/>
      <c r="B40" s="485"/>
      <c r="C40" s="485"/>
      <c r="D40" s="485"/>
      <c r="E40" s="485"/>
      <c r="F40" s="485"/>
      <c r="G40" s="485"/>
      <c r="H40" s="485"/>
      <c r="I40" s="485"/>
      <c r="J40" s="485"/>
      <c r="K40" s="485"/>
      <c r="L40" s="485"/>
    </row>
    <row r="41" spans="1:12" ht="40.049999999999997" customHeight="1">
      <c r="A41" s="485"/>
      <c r="B41" s="485"/>
      <c r="C41" s="485"/>
      <c r="D41" s="485"/>
      <c r="E41" s="485"/>
      <c r="F41" s="485"/>
      <c r="G41" s="485"/>
      <c r="H41" s="485"/>
      <c r="I41" s="485"/>
      <c r="J41" s="485"/>
      <c r="K41" s="485"/>
      <c r="L41" s="485"/>
    </row>
    <row r="42" spans="1:12" ht="40.049999999999997" customHeight="1">
      <c r="A42" s="485"/>
      <c r="B42" s="485"/>
      <c r="C42" s="485"/>
      <c r="D42" s="485"/>
      <c r="E42" s="485"/>
      <c r="F42" s="485"/>
      <c r="G42" s="485"/>
      <c r="H42" s="485"/>
      <c r="I42" s="485"/>
      <c r="J42" s="485"/>
      <c r="K42" s="485"/>
      <c r="L42" s="485"/>
    </row>
    <row r="43" spans="1:12" ht="40.049999999999997" customHeight="1">
      <c r="A43" s="485"/>
      <c r="B43" s="485"/>
      <c r="C43" s="485"/>
      <c r="D43" s="485"/>
      <c r="E43" s="485"/>
      <c r="F43" s="485"/>
      <c r="G43" s="485"/>
      <c r="H43" s="485"/>
      <c r="I43" s="485"/>
      <c r="J43" s="485"/>
      <c r="K43" s="485"/>
      <c r="L43" s="485"/>
    </row>
    <row r="44" spans="1:12" ht="40.049999999999997" customHeight="1">
      <c r="A44" s="485"/>
      <c r="B44" s="485"/>
      <c r="C44" s="485"/>
      <c r="D44" s="485"/>
      <c r="E44" s="485"/>
      <c r="F44" s="485"/>
      <c r="G44" s="485"/>
      <c r="H44" s="485"/>
      <c r="I44" s="485"/>
      <c r="J44" s="485"/>
      <c r="K44" s="485"/>
      <c r="L44" s="485"/>
    </row>
    <row r="45" spans="1:12" ht="40.049999999999997" customHeight="1">
      <c r="A45" s="485"/>
      <c r="B45" s="485"/>
      <c r="C45" s="485"/>
      <c r="D45" s="485"/>
      <c r="E45" s="485"/>
      <c r="F45" s="485"/>
      <c r="G45" s="485"/>
      <c r="H45" s="485"/>
      <c r="I45" s="485"/>
      <c r="J45" s="485"/>
      <c r="K45" s="485"/>
      <c r="L45" s="485"/>
    </row>
    <row r="46" spans="1:12" ht="40.049999999999997" customHeight="1">
      <c r="A46" s="485"/>
      <c r="B46" s="485"/>
      <c r="C46" s="485"/>
      <c r="D46" s="485"/>
      <c r="E46" s="485"/>
      <c r="F46" s="485"/>
      <c r="G46" s="485"/>
      <c r="H46" s="485"/>
      <c r="I46" s="485"/>
      <c r="J46" s="485"/>
      <c r="K46" s="485"/>
      <c r="L46" s="485"/>
    </row>
    <row r="47" spans="1:12" ht="40.049999999999997" customHeight="1">
      <c r="A47" s="485"/>
      <c r="B47" s="485"/>
      <c r="C47" s="485"/>
      <c r="D47" s="485"/>
      <c r="E47" s="485"/>
      <c r="F47" s="485"/>
      <c r="G47" s="485"/>
      <c r="H47" s="485"/>
      <c r="I47" s="485"/>
      <c r="J47" s="485"/>
      <c r="K47" s="485"/>
      <c r="L47" s="485"/>
    </row>
    <row r="48" spans="1:12" ht="40.049999999999997" customHeight="1">
      <c r="A48" s="485"/>
      <c r="B48" s="485"/>
      <c r="C48" s="485"/>
      <c r="D48" s="485"/>
      <c r="E48" s="485"/>
      <c r="F48" s="485"/>
      <c r="G48" s="485"/>
      <c r="H48" s="485"/>
      <c r="I48" s="485"/>
      <c r="J48" s="485"/>
      <c r="K48" s="485"/>
      <c r="L48" s="485"/>
    </row>
    <row r="49" spans="1:12" ht="40.049999999999997" customHeight="1">
      <c r="A49" s="485"/>
      <c r="B49" s="485"/>
      <c r="C49" s="485"/>
      <c r="D49" s="485"/>
      <c r="E49" s="485"/>
      <c r="F49" s="485"/>
      <c r="G49" s="485"/>
      <c r="H49" s="485"/>
      <c r="I49" s="485"/>
      <c r="J49" s="485"/>
      <c r="K49" s="485"/>
      <c r="L49" s="485"/>
    </row>
    <row r="50" spans="1:12" ht="40.049999999999997" customHeight="1">
      <c r="A50" s="485"/>
      <c r="B50" s="485"/>
      <c r="C50" s="485"/>
      <c r="D50" s="485"/>
      <c r="E50" s="485"/>
      <c r="F50" s="485"/>
      <c r="G50" s="485"/>
      <c r="H50" s="485"/>
      <c r="I50" s="485"/>
      <c r="J50" s="485"/>
      <c r="K50" s="485"/>
      <c r="L50" s="485"/>
    </row>
    <row r="51" spans="1:12" ht="40.049999999999997" customHeight="1">
      <c r="A51" s="485"/>
      <c r="B51" s="485"/>
      <c r="C51" s="485"/>
      <c r="D51" s="485"/>
      <c r="E51" s="485"/>
      <c r="F51" s="485"/>
      <c r="G51" s="485"/>
      <c r="H51" s="485"/>
      <c r="I51" s="485"/>
      <c r="J51" s="485"/>
      <c r="K51" s="485"/>
      <c r="L51" s="485"/>
    </row>
    <row r="52" spans="1:12" ht="40.049999999999997" customHeight="1">
      <c r="A52" s="485"/>
      <c r="B52" s="485"/>
      <c r="C52" s="485"/>
      <c r="D52" s="485"/>
      <c r="E52" s="485"/>
      <c r="F52" s="485"/>
      <c r="G52" s="485"/>
      <c r="H52" s="485"/>
      <c r="I52" s="485"/>
      <c r="J52" s="485"/>
      <c r="K52" s="485"/>
      <c r="L52" s="485"/>
    </row>
    <row r="53" spans="1:12" ht="40.049999999999997" customHeight="1">
      <c r="A53" s="485"/>
      <c r="B53" s="485"/>
      <c r="C53" s="485"/>
      <c r="D53" s="485"/>
      <c r="E53" s="485"/>
      <c r="F53" s="485"/>
      <c r="G53" s="485"/>
      <c r="H53" s="485"/>
      <c r="I53" s="485"/>
      <c r="J53" s="485"/>
      <c r="K53" s="485"/>
      <c r="L53" s="485"/>
    </row>
    <row r="54" spans="1:12" ht="40.049999999999997" customHeight="1">
      <c r="A54" s="485"/>
      <c r="B54" s="485"/>
      <c r="C54" s="485"/>
      <c r="D54" s="485"/>
      <c r="E54" s="485"/>
      <c r="F54" s="485"/>
      <c r="G54" s="485"/>
      <c r="H54" s="485"/>
      <c r="I54" s="485"/>
      <c r="J54" s="485"/>
      <c r="K54" s="485"/>
      <c r="L54" s="485"/>
    </row>
    <row r="55" spans="1:12" ht="40.049999999999997" customHeight="1">
      <c r="A55" s="485"/>
      <c r="B55" s="485"/>
      <c r="C55" s="485"/>
      <c r="D55" s="485"/>
      <c r="E55" s="485"/>
      <c r="F55" s="485"/>
      <c r="G55" s="485"/>
      <c r="H55" s="485"/>
      <c r="I55" s="485"/>
      <c r="J55" s="485"/>
      <c r="K55" s="485"/>
      <c r="L55" s="485"/>
    </row>
    <row r="56" spans="1:12" ht="40.049999999999997" customHeight="1">
      <c r="A56" s="485"/>
      <c r="B56" s="485"/>
      <c r="C56" s="485"/>
      <c r="D56" s="485"/>
      <c r="E56" s="485"/>
      <c r="F56" s="485"/>
      <c r="G56" s="485"/>
      <c r="H56" s="485"/>
      <c r="I56" s="485"/>
      <c r="J56" s="485"/>
      <c r="K56" s="485"/>
      <c r="L56" s="485"/>
    </row>
    <row r="57" spans="1:12">
      <c r="A57" s="485"/>
      <c r="B57" s="485"/>
      <c r="C57" s="485"/>
      <c r="D57" s="485"/>
      <c r="E57" s="485"/>
      <c r="F57" s="485"/>
      <c r="G57" s="485"/>
      <c r="H57" s="485"/>
      <c r="I57" s="485"/>
      <c r="J57" s="485"/>
      <c r="K57" s="485"/>
      <c r="L57" s="485"/>
    </row>
    <row r="58" spans="1:12">
      <c r="A58" s="485"/>
      <c r="B58" s="485"/>
      <c r="C58" s="485"/>
      <c r="D58" s="485"/>
      <c r="E58" s="485"/>
      <c r="F58" s="485"/>
      <c r="G58" s="485"/>
      <c r="H58" s="485"/>
      <c r="I58" s="485"/>
      <c r="J58" s="485"/>
      <c r="K58" s="485"/>
      <c r="L58" s="485"/>
    </row>
    <row r="59" spans="1:12">
      <c r="A59" s="485"/>
      <c r="B59" s="485"/>
      <c r="C59" s="485"/>
      <c r="D59" s="485"/>
      <c r="E59" s="485"/>
      <c r="F59" s="485"/>
      <c r="G59" s="485"/>
      <c r="H59" s="485"/>
      <c r="I59" s="485"/>
      <c r="J59" s="485"/>
      <c r="K59" s="485"/>
      <c r="L59" s="485"/>
    </row>
    <row r="60" spans="1:12">
      <c r="A60" s="485"/>
      <c r="B60" s="485"/>
      <c r="C60" s="485"/>
      <c r="D60" s="485"/>
      <c r="E60" s="485"/>
      <c r="F60" s="485"/>
      <c r="G60" s="485"/>
      <c r="H60" s="485"/>
      <c r="I60" s="485"/>
      <c r="J60" s="485"/>
      <c r="K60" s="485"/>
      <c r="L60" s="485"/>
    </row>
    <row r="61" spans="1:12">
      <c r="A61" s="485"/>
      <c r="B61" s="485"/>
      <c r="C61" s="485"/>
      <c r="D61" s="485"/>
      <c r="E61" s="485"/>
      <c r="F61" s="485"/>
      <c r="G61" s="485"/>
      <c r="H61" s="485"/>
      <c r="I61" s="485"/>
      <c r="J61" s="485"/>
      <c r="K61" s="485"/>
      <c r="L61" s="485"/>
    </row>
    <row r="62" spans="1:12">
      <c r="A62" s="485"/>
      <c r="B62" s="485"/>
      <c r="C62" s="485"/>
      <c r="D62" s="485"/>
      <c r="E62" s="485"/>
      <c r="F62" s="485"/>
      <c r="G62" s="485"/>
      <c r="H62" s="485"/>
      <c r="I62" s="485"/>
      <c r="J62" s="485"/>
      <c r="K62" s="485"/>
      <c r="L62" s="485"/>
    </row>
    <row r="63" spans="1:12">
      <c r="A63" s="485"/>
      <c r="B63" s="485"/>
      <c r="C63" s="485"/>
      <c r="D63" s="485"/>
      <c r="E63" s="485"/>
      <c r="F63" s="485"/>
      <c r="G63" s="485"/>
      <c r="H63" s="485"/>
      <c r="I63" s="485"/>
      <c r="J63" s="485"/>
      <c r="K63" s="485"/>
      <c r="L63" s="485"/>
    </row>
    <row r="64" spans="1:12">
      <c r="A64" s="485"/>
      <c r="B64" s="485"/>
      <c r="C64" s="485"/>
      <c r="D64" s="485"/>
      <c r="E64" s="485"/>
      <c r="F64" s="485"/>
      <c r="G64" s="485"/>
      <c r="H64" s="485"/>
      <c r="I64" s="485"/>
      <c r="J64" s="485"/>
      <c r="K64" s="485"/>
      <c r="L64" s="485"/>
    </row>
    <row r="65" spans="1:12">
      <c r="A65" s="485"/>
      <c r="B65" s="485"/>
      <c r="C65" s="485"/>
      <c r="D65" s="485"/>
      <c r="E65" s="485"/>
      <c r="F65" s="485"/>
      <c r="G65" s="485"/>
      <c r="H65" s="485"/>
      <c r="I65" s="485"/>
      <c r="J65" s="485"/>
      <c r="K65" s="485"/>
      <c r="L65" s="485"/>
    </row>
    <row r="66" spans="1:12">
      <c r="A66" s="485"/>
      <c r="B66" s="485"/>
      <c r="C66" s="485"/>
      <c r="D66" s="485"/>
      <c r="E66" s="485"/>
      <c r="F66" s="485"/>
      <c r="G66" s="485"/>
      <c r="H66" s="485"/>
      <c r="I66" s="485"/>
      <c r="J66" s="485"/>
      <c r="K66" s="485"/>
      <c r="L66" s="485"/>
    </row>
    <row r="67" spans="1:12">
      <c r="A67" s="485"/>
      <c r="B67" s="485"/>
      <c r="C67" s="485"/>
      <c r="D67" s="485"/>
      <c r="E67" s="485"/>
      <c r="F67" s="485"/>
      <c r="G67" s="485"/>
      <c r="H67" s="485"/>
      <c r="I67" s="485"/>
      <c r="J67" s="485"/>
      <c r="K67" s="485"/>
      <c r="L67" s="485"/>
    </row>
    <row r="68" spans="1:12">
      <c r="A68" s="485"/>
      <c r="B68" s="485"/>
      <c r="C68" s="485"/>
      <c r="D68" s="485"/>
      <c r="E68" s="485"/>
      <c r="F68" s="485"/>
      <c r="G68" s="485"/>
      <c r="H68" s="485"/>
      <c r="I68" s="485"/>
      <c r="J68" s="485"/>
      <c r="K68" s="485"/>
      <c r="L68" s="485"/>
    </row>
    <row r="69" spans="1:12">
      <c r="A69" s="485"/>
      <c r="B69" s="485"/>
      <c r="C69" s="485"/>
      <c r="D69" s="485"/>
      <c r="E69" s="485"/>
      <c r="F69" s="485"/>
      <c r="G69" s="485"/>
      <c r="H69" s="485"/>
      <c r="I69" s="485"/>
      <c r="J69" s="485"/>
      <c r="K69" s="485"/>
      <c r="L69" s="485"/>
    </row>
    <row r="70" spans="1:12">
      <c r="A70" s="485"/>
      <c r="B70" s="485"/>
      <c r="C70" s="485"/>
      <c r="D70" s="485"/>
      <c r="E70" s="485"/>
      <c r="F70" s="485"/>
      <c r="G70" s="485"/>
      <c r="H70" s="485"/>
      <c r="I70" s="485"/>
      <c r="J70" s="485"/>
      <c r="K70" s="485"/>
      <c r="L70" s="485"/>
    </row>
    <row r="71" spans="1:12">
      <c r="A71" s="485"/>
      <c r="B71" s="485"/>
      <c r="C71" s="485"/>
      <c r="D71" s="485"/>
      <c r="E71" s="485"/>
      <c r="F71" s="485"/>
      <c r="G71" s="485"/>
      <c r="H71" s="485"/>
      <c r="I71" s="485"/>
      <c r="J71" s="485"/>
      <c r="K71" s="485"/>
      <c r="L71" s="485"/>
    </row>
    <row r="72" spans="1:12">
      <c r="A72" s="485"/>
      <c r="B72" s="485"/>
      <c r="C72" s="485"/>
      <c r="D72" s="485"/>
      <c r="E72" s="485"/>
      <c r="F72" s="485"/>
      <c r="G72" s="485"/>
      <c r="H72" s="485"/>
      <c r="I72" s="485"/>
      <c r="J72" s="485"/>
      <c r="K72" s="485"/>
      <c r="L72" s="485"/>
    </row>
    <row r="73" spans="1:12">
      <c r="A73" s="485"/>
      <c r="B73" s="485"/>
      <c r="C73" s="485"/>
      <c r="D73" s="485"/>
      <c r="E73" s="485"/>
      <c r="F73" s="485"/>
      <c r="G73" s="485"/>
      <c r="H73" s="485"/>
      <c r="I73" s="485"/>
      <c r="J73" s="485"/>
      <c r="K73" s="485"/>
      <c r="L73" s="485"/>
    </row>
    <row r="74" spans="1:12">
      <c r="A74" s="485"/>
      <c r="B74" s="485"/>
      <c r="C74" s="485"/>
      <c r="D74" s="485"/>
      <c r="E74" s="485"/>
      <c r="F74" s="485"/>
      <c r="G74" s="485"/>
      <c r="H74" s="485"/>
      <c r="I74" s="485"/>
      <c r="J74" s="485"/>
      <c r="K74" s="485"/>
      <c r="L74" s="485"/>
    </row>
    <row r="75" spans="1:12">
      <c r="A75" s="485"/>
      <c r="B75" s="485"/>
      <c r="C75" s="485"/>
      <c r="D75" s="485"/>
      <c r="E75" s="485"/>
      <c r="F75" s="485"/>
      <c r="G75" s="485"/>
      <c r="H75" s="485"/>
      <c r="I75" s="485"/>
      <c r="J75" s="485"/>
      <c r="K75" s="485"/>
      <c r="L75" s="485"/>
    </row>
    <row r="76" spans="1:12">
      <c r="A76" s="485"/>
      <c r="B76" s="485"/>
      <c r="C76" s="485"/>
      <c r="D76" s="485"/>
      <c r="E76" s="485"/>
      <c r="F76" s="485"/>
      <c r="G76" s="485"/>
      <c r="H76" s="485"/>
      <c r="I76" s="485"/>
      <c r="J76" s="485"/>
      <c r="K76" s="485"/>
      <c r="L76" s="485"/>
    </row>
    <row r="77" spans="1:12">
      <c r="A77" s="485"/>
      <c r="B77" s="485"/>
      <c r="C77" s="485"/>
      <c r="D77" s="485"/>
      <c r="E77" s="485"/>
      <c r="F77" s="485"/>
      <c r="G77" s="485"/>
      <c r="H77" s="485"/>
      <c r="I77" s="485"/>
      <c r="J77" s="485"/>
      <c r="K77" s="485"/>
      <c r="L77" s="485"/>
    </row>
    <row r="78" spans="1:12">
      <c r="A78" s="485"/>
      <c r="B78" s="485"/>
      <c r="C78" s="485"/>
      <c r="D78" s="485"/>
      <c r="E78" s="485"/>
      <c r="F78" s="485"/>
      <c r="G78" s="485"/>
      <c r="H78" s="485"/>
      <c r="I78" s="485"/>
      <c r="J78" s="485"/>
      <c r="K78" s="485"/>
      <c r="L78" s="485"/>
    </row>
    <row r="79" spans="1:12">
      <c r="A79" s="485"/>
      <c r="B79" s="485"/>
      <c r="C79" s="485"/>
      <c r="D79" s="485"/>
      <c r="E79" s="485"/>
      <c r="F79" s="485"/>
      <c r="G79" s="485"/>
      <c r="H79" s="485"/>
      <c r="I79" s="485"/>
      <c r="J79" s="485"/>
      <c r="K79" s="485"/>
      <c r="L79" s="485"/>
    </row>
    <row r="80" spans="1:12">
      <c r="A80" s="485"/>
      <c r="B80" s="485"/>
      <c r="C80" s="485"/>
      <c r="D80" s="485"/>
      <c r="E80" s="485"/>
      <c r="F80" s="485"/>
      <c r="G80" s="485"/>
      <c r="H80" s="485"/>
      <c r="I80" s="485"/>
      <c r="J80" s="485"/>
      <c r="K80" s="485"/>
      <c r="L80" s="485"/>
    </row>
    <row r="81" spans="1:12">
      <c r="A81" s="485"/>
      <c r="B81" s="485"/>
      <c r="C81" s="485"/>
      <c r="D81" s="485"/>
      <c r="E81" s="485"/>
      <c r="F81" s="485"/>
      <c r="G81" s="485"/>
      <c r="H81" s="485"/>
      <c r="I81" s="485"/>
      <c r="J81" s="485"/>
      <c r="K81" s="485"/>
      <c r="L81" s="485"/>
    </row>
    <row r="82" spans="1:12">
      <c r="A82" s="485"/>
      <c r="B82" s="485"/>
      <c r="C82" s="485"/>
      <c r="D82" s="485"/>
      <c r="E82" s="485"/>
      <c r="F82" s="485"/>
      <c r="G82" s="485"/>
      <c r="H82" s="485"/>
      <c r="I82" s="485"/>
      <c r="J82" s="485"/>
      <c r="K82" s="485"/>
      <c r="L82" s="485"/>
    </row>
    <row r="83" spans="1:12">
      <c r="A83" s="485"/>
      <c r="B83" s="485"/>
      <c r="C83" s="485"/>
      <c r="D83" s="485"/>
      <c r="E83" s="485"/>
      <c r="F83" s="485"/>
      <c r="G83" s="485"/>
      <c r="H83" s="485"/>
      <c r="I83" s="485"/>
      <c r="J83" s="485"/>
      <c r="K83" s="485"/>
      <c r="L83" s="485"/>
    </row>
    <row r="84" spans="1:12">
      <c r="A84" s="485"/>
      <c r="B84" s="485"/>
      <c r="C84" s="485"/>
      <c r="D84" s="485"/>
      <c r="E84" s="485"/>
      <c r="F84" s="485"/>
      <c r="G84" s="485"/>
      <c r="H84" s="485"/>
      <c r="I84" s="485"/>
      <c r="J84" s="485"/>
      <c r="K84" s="485"/>
      <c r="L84" s="485"/>
    </row>
    <row r="85" spans="1:12">
      <c r="A85" s="485"/>
      <c r="B85" s="485"/>
      <c r="C85" s="485"/>
      <c r="D85" s="485"/>
      <c r="E85" s="485"/>
      <c r="F85" s="485"/>
      <c r="G85" s="485"/>
      <c r="H85" s="485"/>
      <c r="I85" s="485"/>
      <c r="J85" s="485"/>
      <c r="K85" s="485"/>
      <c r="L85" s="485"/>
    </row>
    <row r="86" spans="1:12">
      <c r="A86" s="485"/>
      <c r="B86" s="485"/>
      <c r="C86" s="485"/>
      <c r="D86" s="485"/>
      <c r="E86" s="485"/>
      <c r="F86" s="485"/>
      <c r="G86" s="485"/>
      <c r="H86" s="485"/>
      <c r="I86" s="485"/>
      <c r="J86" s="485"/>
      <c r="K86" s="485"/>
      <c r="L86" s="485"/>
    </row>
    <row r="87" spans="1:12">
      <c r="A87" s="485"/>
      <c r="B87" s="485"/>
      <c r="C87" s="485"/>
      <c r="D87" s="485"/>
      <c r="E87" s="485"/>
      <c r="F87" s="485"/>
      <c r="G87" s="485"/>
      <c r="H87" s="485"/>
      <c r="I87" s="485"/>
      <c r="J87" s="485"/>
      <c r="K87" s="485"/>
      <c r="L87" s="485"/>
    </row>
    <row r="88" spans="1:12">
      <c r="A88" s="485"/>
      <c r="B88" s="485"/>
      <c r="C88" s="485"/>
      <c r="D88" s="485"/>
      <c r="E88" s="485"/>
      <c r="F88" s="485"/>
      <c r="G88" s="485"/>
      <c r="H88" s="485"/>
      <c r="I88" s="485"/>
      <c r="J88" s="485"/>
      <c r="K88" s="485"/>
      <c r="L88" s="485"/>
    </row>
    <row r="89" spans="1:12">
      <c r="A89" s="485"/>
      <c r="B89" s="485"/>
      <c r="C89" s="485"/>
      <c r="D89" s="485"/>
      <c r="E89" s="485"/>
      <c r="F89" s="485"/>
      <c r="G89" s="485"/>
      <c r="H89" s="485"/>
      <c r="I89" s="485"/>
      <c r="J89" s="485"/>
      <c r="K89" s="485"/>
      <c r="L89" s="485"/>
    </row>
    <row r="90" spans="1:12">
      <c r="A90" s="485"/>
      <c r="B90" s="485"/>
      <c r="C90" s="485"/>
      <c r="D90" s="485"/>
      <c r="E90" s="485"/>
      <c r="F90" s="485"/>
      <c r="G90" s="485"/>
      <c r="H90" s="485"/>
      <c r="I90" s="485"/>
      <c r="J90" s="485"/>
      <c r="K90" s="485"/>
      <c r="L90" s="485"/>
    </row>
    <row r="91" spans="1:12">
      <c r="A91" s="485"/>
      <c r="B91" s="485"/>
      <c r="C91" s="485"/>
      <c r="D91" s="485"/>
      <c r="E91" s="485"/>
      <c r="F91" s="485"/>
      <c r="G91" s="485"/>
      <c r="H91" s="485"/>
      <c r="I91" s="485"/>
      <c r="J91" s="485"/>
      <c r="K91" s="485"/>
      <c r="L91" s="485"/>
    </row>
    <row r="92" spans="1:12">
      <c r="A92" s="485"/>
      <c r="B92" s="485"/>
      <c r="C92" s="485"/>
      <c r="D92" s="485"/>
      <c r="E92" s="485"/>
      <c r="F92" s="485"/>
      <c r="G92" s="485"/>
      <c r="H92" s="485"/>
      <c r="I92" s="485"/>
      <c r="J92" s="485"/>
      <c r="K92" s="485"/>
      <c r="L92" s="485"/>
    </row>
    <row r="93" spans="1:12">
      <c r="A93" s="485"/>
      <c r="B93" s="485"/>
      <c r="C93" s="485"/>
      <c r="D93" s="485"/>
      <c r="E93" s="485"/>
      <c r="F93" s="485"/>
      <c r="G93" s="485"/>
      <c r="H93" s="485"/>
      <c r="I93" s="485"/>
      <c r="J93" s="485"/>
      <c r="K93" s="485"/>
      <c r="L93" s="485"/>
    </row>
    <row r="94" spans="1:12">
      <c r="A94" s="485"/>
      <c r="B94" s="485"/>
      <c r="C94" s="485"/>
      <c r="D94" s="485"/>
      <c r="E94" s="485"/>
      <c r="F94" s="485"/>
      <c r="G94" s="485"/>
      <c r="H94" s="485"/>
      <c r="I94" s="485"/>
      <c r="J94" s="485"/>
      <c r="K94" s="485"/>
      <c r="L94" s="485"/>
    </row>
    <row r="95" spans="1:12">
      <c r="A95" s="485"/>
      <c r="B95" s="485"/>
      <c r="C95" s="485"/>
      <c r="D95" s="485"/>
      <c r="E95" s="485"/>
      <c r="F95" s="485"/>
      <c r="G95" s="485"/>
      <c r="H95" s="485"/>
      <c r="I95" s="485"/>
      <c r="J95" s="485"/>
      <c r="K95" s="485"/>
      <c r="L95" s="485"/>
    </row>
    <row r="96" spans="1:12">
      <c r="A96" s="485"/>
      <c r="B96" s="485"/>
      <c r="C96" s="485"/>
      <c r="D96" s="485"/>
      <c r="E96" s="485"/>
      <c r="F96" s="485"/>
      <c r="G96" s="485"/>
      <c r="H96" s="485"/>
      <c r="I96" s="485"/>
      <c r="J96" s="485"/>
      <c r="K96" s="485"/>
      <c r="L96" s="485"/>
    </row>
    <row r="97" spans="1:12">
      <c r="A97" s="485"/>
      <c r="B97" s="485"/>
      <c r="C97" s="485"/>
      <c r="D97" s="485"/>
      <c r="E97" s="485"/>
      <c r="F97" s="485"/>
      <c r="G97" s="485"/>
      <c r="H97" s="485"/>
      <c r="I97" s="485"/>
      <c r="J97" s="485"/>
      <c r="K97" s="485"/>
      <c r="L97" s="485"/>
    </row>
    <row r="98" spans="1:12">
      <c r="A98" s="485"/>
      <c r="B98" s="485"/>
      <c r="C98" s="485"/>
      <c r="D98" s="485"/>
      <c r="E98" s="485"/>
      <c r="F98" s="485"/>
      <c r="G98" s="485"/>
      <c r="H98" s="485"/>
      <c r="I98" s="485"/>
      <c r="J98" s="485"/>
      <c r="K98" s="485"/>
      <c r="L98" s="485"/>
    </row>
    <row r="99" spans="1:12">
      <c r="A99" s="485"/>
      <c r="B99" s="485"/>
      <c r="C99" s="485"/>
      <c r="D99" s="485"/>
      <c r="E99" s="485"/>
      <c r="F99" s="485"/>
      <c r="G99" s="485"/>
      <c r="H99" s="485"/>
      <c r="I99" s="485"/>
      <c r="J99" s="485"/>
      <c r="K99" s="485"/>
      <c r="L99" s="485"/>
    </row>
    <row r="100" spans="1:12">
      <c r="A100" s="485"/>
      <c r="B100" s="485"/>
      <c r="C100" s="485"/>
      <c r="D100" s="485"/>
      <c r="E100" s="485"/>
      <c r="F100" s="485"/>
      <c r="G100" s="485"/>
      <c r="H100" s="485"/>
      <c r="I100" s="485"/>
      <c r="J100" s="485"/>
      <c r="K100" s="485"/>
      <c r="L100" s="485"/>
    </row>
  </sheetData>
  <sheetProtection algorithmName="SHA-512" hashValue="+GU1H401Jib67ElpA1DKoja3LiwKyzbacZ6s+HXfvI4zi913FXfkQP6XY1xmY3ERmEJMRVgZ9he4+0WtYo+cUQ==" saltValue="lohzD8j4cC6jkgI5UOYfOg==" spinCount="100000" sheet="1" objects="1" scenarios="1"/>
  <mergeCells count="1">
    <mergeCell ref="A1:L100"/>
  </mergeCells>
  <printOptions horizontalCentered="1"/>
  <pageMargins left="0.23622047244094491" right="0.23622047244094491" top="0.23622047244094491" bottom="0.23622047244094491" header="0.31496062992125984" footer="0.31496062992125984"/>
  <pageSetup paperSize="9" scale="68"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6C5DD-B84D-41EB-84F5-FF2EC73CFD3A}">
  <sheetPr>
    <tabColor theme="0" tint="-0.14999847407452621"/>
  </sheetPr>
  <dimension ref="A1:Q100"/>
  <sheetViews>
    <sheetView view="pageBreakPreview" zoomScale="90" zoomScaleNormal="100" zoomScaleSheetLayoutView="90" workbookViewId="0">
      <selection activeCell="R71" sqref="R71"/>
    </sheetView>
  </sheetViews>
  <sheetFormatPr defaultColWidth="9.109375" defaultRowHeight="14.4"/>
  <cols>
    <col min="1" max="17" width="8.6640625" style="38" customWidth="1"/>
  </cols>
  <sheetData>
    <row r="1" spans="1:12">
      <c r="A1" s="485"/>
      <c r="B1" s="485"/>
      <c r="C1" s="485"/>
      <c r="D1" s="485"/>
      <c r="E1" s="485"/>
      <c r="F1" s="485"/>
      <c r="G1" s="485"/>
      <c r="H1" s="485"/>
      <c r="I1" s="485"/>
      <c r="J1" s="485"/>
      <c r="K1" s="485"/>
      <c r="L1" s="485"/>
    </row>
    <row r="2" spans="1:12">
      <c r="A2" s="485"/>
      <c r="B2" s="485"/>
      <c r="C2" s="485"/>
      <c r="D2" s="485"/>
      <c r="E2" s="485"/>
      <c r="F2" s="485"/>
      <c r="G2" s="485"/>
      <c r="H2" s="485"/>
      <c r="I2" s="485"/>
      <c r="J2" s="485"/>
      <c r="K2" s="485"/>
      <c r="L2" s="485"/>
    </row>
    <row r="3" spans="1:12">
      <c r="A3" s="485"/>
      <c r="B3" s="485"/>
      <c r="C3" s="485"/>
      <c r="D3" s="485"/>
      <c r="E3" s="485"/>
      <c r="F3" s="485"/>
      <c r="G3" s="485"/>
      <c r="H3" s="485"/>
      <c r="I3" s="485"/>
      <c r="J3" s="485"/>
      <c r="K3" s="485"/>
      <c r="L3" s="485"/>
    </row>
    <row r="4" spans="1:12">
      <c r="A4" s="485"/>
      <c r="B4" s="485"/>
      <c r="C4" s="485"/>
      <c r="D4" s="485"/>
      <c r="E4" s="485"/>
      <c r="F4" s="485"/>
      <c r="G4" s="485"/>
      <c r="H4" s="485"/>
      <c r="I4" s="485"/>
      <c r="J4" s="485"/>
      <c r="K4" s="485"/>
      <c r="L4" s="485"/>
    </row>
    <row r="5" spans="1:12">
      <c r="A5" s="485"/>
      <c r="B5" s="485"/>
      <c r="C5" s="485"/>
      <c r="D5" s="485"/>
      <c r="E5" s="485"/>
      <c r="F5" s="485"/>
      <c r="G5" s="485"/>
      <c r="H5" s="485"/>
      <c r="I5" s="485"/>
      <c r="J5" s="485"/>
      <c r="K5" s="485"/>
      <c r="L5" s="485"/>
    </row>
    <row r="6" spans="1:12">
      <c r="A6" s="485"/>
      <c r="B6" s="485"/>
      <c r="C6" s="485"/>
      <c r="D6" s="485"/>
      <c r="E6" s="485"/>
      <c r="F6" s="485"/>
      <c r="G6" s="485"/>
      <c r="H6" s="485"/>
      <c r="I6" s="485"/>
      <c r="J6" s="485"/>
      <c r="K6" s="485"/>
      <c r="L6" s="485"/>
    </row>
    <row r="7" spans="1:12">
      <c r="A7" s="485"/>
      <c r="B7" s="485"/>
      <c r="C7" s="485"/>
      <c r="D7" s="485"/>
      <c r="E7" s="485"/>
      <c r="F7" s="485"/>
      <c r="G7" s="485"/>
      <c r="H7" s="485"/>
      <c r="I7" s="485"/>
      <c r="J7" s="485"/>
      <c r="K7" s="485"/>
      <c r="L7" s="485"/>
    </row>
    <row r="8" spans="1:12">
      <c r="A8" s="485"/>
      <c r="B8" s="485"/>
      <c r="C8" s="485"/>
      <c r="D8" s="485"/>
      <c r="E8" s="485"/>
      <c r="F8" s="485"/>
      <c r="G8" s="485"/>
      <c r="H8" s="485"/>
      <c r="I8" s="485"/>
      <c r="J8" s="485"/>
      <c r="K8" s="485"/>
      <c r="L8" s="485"/>
    </row>
    <row r="9" spans="1:12">
      <c r="A9" s="485"/>
      <c r="B9" s="485"/>
      <c r="C9" s="485"/>
      <c r="D9" s="485"/>
      <c r="E9" s="485"/>
      <c r="F9" s="485"/>
      <c r="G9" s="485"/>
      <c r="H9" s="485"/>
      <c r="I9" s="485"/>
      <c r="J9" s="485"/>
      <c r="K9" s="485"/>
      <c r="L9" s="485"/>
    </row>
    <row r="10" spans="1:12">
      <c r="A10" s="485"/>
      <c r="B10" s="485"/>
      <c r="C10" s="485"/>
      <c r="D10" s="485"/>
      <c r="E10" s="485"/>
      <c r="F10" s="485"/>
      <c r="G10" s="485"/>
      <c r="H10" s="485"/>
      <c r="I10" s="485"/>
      <c r="J10" s="485"/>
      <c r="K10" s="485"/>
      <c r="L10" s="485"/>
    </row>
    <row r="11" spans="1:12">
      <c r="A11" s="485"/>
      <c r="B11" s="485"/>
      <c r="C11" s="485"/>
      <c r="D11" s="485"/>
      <c r="E11" s="485"/>
      <c r="F11" s="485"/>
      <c r="G11" s="485"/>
      <c r="H11" s="485"/>
      <c r="I11" s="485"/>
      <c r="J11" s="485"/>
      <c r="K11" s="485"/>
      <c r="L11" s="485"/>
    </row>
    <row r="12" spans="1:12">
      <c r="A12" s="485"/>
      <c r="B12" s="485"/>
      <c r="C12" s="485"/>
      <c r="D12" s="485"/>
      <c r="E12" s="485"/>
      <c r="F12" s="485"/>
      <c r="G12" s="485"/>
      <c r="H12" s="485"/>
      <c r="I12" s="485"/>
      <c r="J12" s="485"/>
      <c r="K12" s="485"/>
      <c r="L12" s="485"/>
    </row>
    <row r="13" spans="1:12">
      <c r="A13" s="485"/>
      <c r="B13" s="485"/>
      <c r="C13" s="485"/>
      <c r="D13" s="485"/>
      <c r="E13" s="485"/>
      <c r="F13" s="485"/>
      <c r="G13" s="485"/>
      <c r="H13" s="485"/>
      <c r="I13" s="485"/>
      <c r="J13" s="485"/>
      <c r="K13" s="485"/>
      <c r="L13" s="485"/>
    </row>
    <row r="14" spans="1:12">
      <c r="A14" s="485"/>
      <c r="B14" s="485"/>
      <c r="C14" s="485"/>
      <c r="D14" s="485"/>
      <c r="E14" s="485"/>
      <c r="F14" s="485"/>
      <c r="G14" s="485"/>
      <c r="H14" s="485"/>
      <c r="I14" s="485"/>
      <c r="J14" s="485"/>
      <c r="K14" s="485"/>
      <c r="L14" s="485"/>
    </row>
    <row r="15" spans="1:12">
      <c r="A15" s="485"/>
      <c r="B15" s="485"/>
      <c r="C15" s="485"/>
      <c r="D15" s="485"/>
      <c r="E15" s="485"/>
      <c r="F15" s="485"/>
      <c r="G15" s="485"/>
      <c r="H15" s="485"/>
      <c r="I15" s="485"/>
      <c r="J15" s="485"/>
      <c r="K15" s="485"/>
      <c r="L15" s="485"/>
    </row>
    <row r="16" spans="1:12">
      <c r="A16" s="485"/>
      <c r="B16" s="485"/>
      <c r="C16" s="485"/>
      <c r="D16" s="485"/>
      <c r="E16" s="485"/>
      <c r="F16" s="485"/>
      <c r="G16" s="485"/>
      <c r="H16" s="485"/>
      <c r="I16" s="485"/>
      <c r="J16" s="485"/>
      <c r="K16" s="485"/>
      <c r="L16" s="485"/>
    </row>
    <row r="17" spans="1:12">
      <c r="A17" s="485"/>
      <c r="B17" s="485"/>
      <c r="C17" s="485"/>
      <c r="D17" s="485"/>
      <c r="E17" s="485"/>
      <c r="F17" s="485"/>
      <c r="G17" s="485"/>
      <c r="H17" s="485"/>
      <c r="I17" s="485"/>
      <c r="J17" s="485"/>
      <c r="K17" s="485"/>
      <c r="L17" s="485"/>
    </row>
    <row r="18" spans="1:12">
      <c r="A18" s="485"/>
      <c r="B18" s="485"/>
      <c r="C18" s="485"/>
      <c r="D18" s="485"/>
      <c r="E18" s="485"/>
      <c r="F18" s="485"/>
      <c r="G18" s="485"/>
      <c r="H18" s="485"/>
      <c r="I18" s="485"/>
      <c r="J18" s="485"/>
      <c r="K18" s="485"/>
      <c r="L18" s="485"/>
    </row>
    <row r="19" spans="1:12">
      <c r="A19" s="485"/>
      <c r="B19" s="485"/>
      <c r="C19" s="485"/>
      <c r="D19" s="485"/>
      <c r="E19" s="485"/>
      <c r="F19" s="485"/>
      <c r="G19" s="485"/>
      <c r="H19" s="485"/>
      <c r="I19" s="485"/>
      <c r="J19" s="485"/>
      <c r="K19" s="485"/>
      <c r="L19" s="485"/>
    </row>
    <row r="20" spans="1:12">
      <c r="A20" s="485"/>
      <c r="B20" s="485"/>
      <c r="C20" s="485"/>
      <c r="D20" s="485"/>
      <c r="E20" s="485"/>
      <c r="F20" s="485"/>
      <c r="G20" s="485"/>
      <c r="H20" s="485"/>
      <c r="I20" s="485"/>
      <c r="J20" s="485"/>
      <c r="K20" s="485"/>
      <c r="L20" s="485"/>
    </row>
    <row r="21" spans="1:12">
      <c r="A21" s="485"/>
      <c r="B21" s="485"/>
      <c r="C21" s="485"/>
      <c r="D21" s="485"/>
      <c r="E21" s="485"/>
      <c r="F21" s="485"/>
      <c r="G21" s="485"/>
      <c r="H21" s="485"/>
      <c r="I21" s="485"/>
      <c r="J21" s="485"/>
      <c r="K21" s="485"/>
      <c r="L21" s="485"/>
    </row>
    <row r="22" spans="1:12">
      <c r="A22" s="485"/>
      <c r="B22" s="485"/>
      <c r="C22" s="485"/>
      <c r="D22" s="485"/>
      <c r="E22" s="485"/>
      <c r="F22" s="485"/>
      <c r="G22" s="485"/>
      <c r="H22" s="485"/>
      <c r="I22" s="485"/>
      <c r="J22" s="485"/>
      <c r="K22" s="485"/>
      <c r="L22" s="485"/>
    </row>
    <row r="23" spans="1:12">
      <c r="A23" s="485"/>
      <c r="B23" s="485"/>
      <c r="C23" s="485"/>
      <c r="D23" s="485"/>
      <c r="E23" s="485"/>
      <c r="F23" s="485"/>
      <c r="G23" s="485"/>
      <c r="H23" s="485"/>
      <c r="I23" s="485"/>
      <c r="J23" s="485"/>
      <c r="K23" s="485"/>
      <c r="L23" s="485"/>
    </row>
    <row r="24" spans="1:12">
      <c r="A24" s="485"/>
      <c r="B24" s="485"/>
      <c r="C24" s="485"/>
      <c r="D24" s="485"/>
      <c r="E24" s="485"/>
      <c r="F24" s="485"/>
      <c r="G24" s="485"/>
      <c r="H24" s="485"/>
      <c r="I24" s="485"/>
      <c r="J24" s="485"/>
      <c r="K24" s="485"/>
      <c r="L24" s="485"/>
    </row>
    <row r="25" spans="1:12">
      <c r="A25" s="485"/>
      <c r="B25" s="485"/>
      <c r="C25" s="485"/>
      <c r="D25" s="485"/>
      <c r="E25" s="485"/>
      <c r="F25" s="485"/>
      <c r="G25" s="485"/>
      <c r="H25" s="485"/>
      <c r="I25" s="485"/>
      <c r="J25" s="485"/>
      <c r="K25" s="485"/>
      <c r="L25" s="485"/>
    </row>
    <row r="26" spans="1:12">
      <c r="A26" s="485"/>
      <c r="B26" s="485"/>
      <c r="C26" s="485"/>
      <c r="D26" s="485"/>
      <c r="E26" s="485"/>
      <c r="F26" s="485"/>
      <c r="G26" s="485"/>
      <c r="H26" s="485"/>
      <c r="I26" s="485"/>
      <c r="J26" s="485"/>
      <c r="K26" s="485"/>
      <c r="L26" s="485"/>
    </row>
    <row r="27" spans="1:12">
      <c r="A27" s="485"/>
      <c r="B27" s="485"/>
      <c r="C27" s="485"/>
      <c r="D27" s="485"/>
      <c r="E27" s="485"/>
      <c r="F27" s="485"/>
      <c r="G27" s="485"/>
      <c r="H27" s="485"/>
      <c r="I27" s="485"/>
      <c r="J27" s="485"/>
      <c r="K27" s="485"/>
      <c r="L27" s="485"/>
    </row>
    <row r="28" spans="1:12">
      <c r="A28" s="485"/>
      <c r="B28" s="485"/>
      <c r="C28" s="485"/>
      <c r="D28" s="485"/>
      <c r="E28" s="485"/>
      <c r="F28" s="485"/>
      <c r="G28" s="485"/>
      <c r="H28" s="485"/>
      <c r="I28" s="485"/>
      <c r="J28" s="485"/>
      <c r="K28" s="485"/>
      <c r="L28" s="485"/>
    </row>
    <row r="29" spans="1:12">
      <c r="A29" s="485"/>
      <c r="B29" s="485"/>
      <c r="C29" s="485"/>
      <c r="D29" s="485"/>
      <c r="E29" s="485"/>
      <c r="F29" s="485"/>
      <c r="G29" s="485"/>
      <c r="H29" s="485"/>
      <c r="I29" s="485"/>
      <c r="J29" s="485"/>
      <c r="K29" s="485"/>
      <c r="L29" s="485"/>
    </row>
    <row r="30" spans="1:12">
      <c r="A30" s="485"/>
      <c r="B30" s="485"/>
      <c r="C30" s="485"/>
      <c r="D30" s="485"/>
      <c r="E30" s="485"/>
      <c r="F30" s="485"/>
      <c r="G30" s="485"/>
      <c r="H30" s="485"/>
      <c r="I30" s="485"/>
      <c r="J30" s="485"/>
      <c r="K30" s="485"/>
      <c r="L30" s="485"/>
    </row>
    <row r="31" spans="1:12">
      <c r="A31" s="485"/>
      <c r="B31" s="485"/>
      <c r="C31" s="485"/>
      <c r="D31" s="485"/>
      <c r="E31" s="485"/>
      <c r="F31" s="485"/>
      <c r="G31" s="485"/>
      <c r="H31" s="485"/>
      <c r="I31" s="485"/>
      <c r="J31" s="485"/>
      <c r="K31" s="485"/>
      <c r="L31" s="485"/>
    </row>
    <row r="32" spans="1:12">
      <c r="A32" s="485"/>
      <c r="B32" s="485"/>
      <c r="C32" s="485"/>
      <c r="D32" s="485"/>
      <c r="E32" s="485"/>
      <c r="F32" s="485"/>
      <c r="G32" s="485"/>
      <c r="H32" s="485"/>
      <c r="I32" s="485"/>
      <c r="J32" s="485"/>
      <c r="K32" s="485"/>
      <c r="L32" s="485"/>
    </row>
    <row r="33" spans="1:12">
      <c r="A33" s="485"/>
      <c r="B33" s="485"/>
      <c r="C33" s="485"/>
      <c r="D33" s="485"/>
      <c r="E33" s="485"/>
      <c r="F33" s="485"/>
      <c r="G33" s="485"/>
      <c r="H33" s="485"/>
      <c r="I33" s="485"/>
      <c r="J33" s="485"/>
      <c r="K33" s="485"/>
      <c r="L33" s="485"/>
    </row>
    <row r="34" spans="1:12">
      <c r="A34" s="485"/>
      <c r="B34" s="485"/>
      <c r="C34" s="485"/>
      <c r="D34" s="485"/>
      <c r="E34" s="485"/>
      <c r="F34" s="485"/>
      <c r="G34" s="485"/>
      <c r="H34" s="485"/>
      <c r="I34" s="485"/>
      <c r="J34" s="485"/>
      <c r="K34" s="485"/>
      <c r="L34" s="485"/>
    </row>
    <row r="35" spans="1:12">
      <c r="A35" s="485"/>
      <c r="B35" s="485"/>
      <c r="C35" s="485"/>
      <c r="D35" s="485"/>
      <c r="E35" s="485"/>
      <c r="F35" s="485"/>
      <c r="G35" s="485"/>
      <c r="H35" s="485"/>
      <c r="I35" s="485"/>
      <c r="J35" s="485"/>
      <c r="K35" s="485"/>
      <c r="L35" s="485"/>
    </row>
    <row r="36" spans="1:12">
      <c r="A36" s="485"/>
      <c r="B36" s="485"/>
      <c r="C36" s="485"/>
      <c r="D36" s="485"/>
      <c r="E36" s="485"/>
      <c r="F36" s="485"/>
      <c r="G36" s="485"/>
      <c r="H36" s="485"/>
      <c r="I36" s="485"/>
      <c r="J36" s="485"/>
      <c r="K36" s="485"/>
      <c r="L36" s="485"/>
    </row>
    <row r="37" spans="1:12">
      <c r="A37" s="485"/>
      <c r="B37" s="485"/>
      <c r="C37" s="485"/>
      <c r="D37" s="485"/>
      <c r="E37" s="485"/>
      <c r="F37" s="485"/>
      <c r="G37" s="485"/>
      <c r="H37" s="485"/>
      <c r="I37" s="485"/>
      <c r="J37" s="485"/>
      <c r="K37" s="485"/>
      <c r="L37" s="485"/>
    </row>
    <row r="38" spans="1:12">
      <c r="A38" s="485"/>
      <c r="B38" s="485"/>
      <c r="C38" s="485"/>
      <c r="D38" s="485"/>
      <c r="E38" s="485"/>
      <c r="F38" s="485"/>
      <c r="G38" s="485"/>
      <c r="H38" s="485"/>
      <c r="I38" s="485"/>
      <c r="J38" s="485"/>
      <c r="K38" s="485"/>
      <c r="L38" s="485"/>
    </row>
    <row r="39" spans="1:12">
      <c r="A39" s="485"/>
      <c r="B39" s="485"/>
      <c r="C39" s="485"/>
      <c r="D39" s="485"/>
      <c r="E39" s="485"/>
      <c r="F39" s="485"/>
      <c r="G39" s="485"/>
      <c r="H39" s="485"/>
      <c r="I39" s="485"/>
      <c r="J39" s="485"/>
      <c r="K39" s="485"/>
      <c r="L39" s="485"/>
    </row>
    <row r="40" spans="1:12">
      <c r="A40" s="485"/>
      <c r="B40" s="485"/>
      <c r="C40" s="485"/>
      <c r="D40" s="485"/>
      <c r="E40" s="485"/>
      <c r="F40" s="485"/>
      <c r="G40" s="485"/>
      <c r="H40" s="485"/>
      <c r="I40" s="485"/>
      <c r="J40" s="485"/>
      <c r="K40" s="485"/>
      <c r="L40" s="485"/>
    </row>
    <row r="41" spans="1:12">
      <c r="A41" s="485"/>
      <c r="B41" s="485"/>
      <c r="C41" s="485"/>
      <c r="D41" s="485"/>
      <c r="E41" s="485"/>
      <c r="F41" s="485"/>
      <c r="G41" s="485"/>
      <c r="H41" s="485"/>
      <c r="I41" s="485"/>
      <c r="J41" s="485"/>
      <c r="K41" s="485"/>
      <c r="L41" s="485"/>
    </row>
    <row r="42" spans="1:12">
      <c r="A42" s="485"/>
      <c r="B42" s="485"/>
      <c r="C42" s="485"/>
      <c r="D42" s="485"/>
      <c r="E42" s="485"/>
      <c r="F42" s="485"/>
      <c r="G42" s="485"/>
      <c r="H42" s="485"/>
      <c r="I42" s="485"/>
      <c r="J42" s="485"/>
      <c r="K42" s="485"/>
      <c r="L42" s="485"/>
    </row>
    <row r="43" spans="1:12">
      <c r="A43" s="485"/>
      <c r="B43" s="485"/>
      <c r="C43" s="485"/>
      <c r="D43" s="485"/>
      <c r="E43" s="485"/>
      <c r="F43" s="485"/>
      <c r="G43" s="485"/>
      <c r="H43" s="485"/>
      <c r="I43" s="485"/>
      <c r="J43" s="485"/>
      <c r="K43" s="485"/>
      <c r="L43" s="485"/>
    </row>
    <row r="44" spans="1:12">
      <c r="A44" s="485"/>
      <c r="B44" s="485"/>
      <c r="C44" s="485"/>
      <c r="D44" s="485"/>
      <c r="E44" s="485"/>
      <c r="F44" s="485"/>
      <c r="G44" s="485"/>
      <c r="H44" s="485"/>
      <c r="I44" s="485"/>
      <c r="J44" s="485"/>
      <c r="K44" s="485"/>
      <c r="L44" s="485"/>
    </row>
    <row r="45" spans="1:12">
      <c r="A45" s="485"/>
      <c r="B45" s="485"/>
      <c r="C45" s="485"/>
      <c r="D45" s="485"/>
      <c r="E45" s="485"/>
      <c r="F45" s="485"/>
      <c r="G45" s="485"/>
      <c r="H45" s="485"/>
      <c r="I45" s="485"/>
      <c r="J45" s="485"/>
      <c r="K45" s="485"/>
      <c r="L45" s="485"/>
    </row>
    <row r="46" spans="1:12">
      <c r="A46" s="485"/>
      <c r="B46" s="485"/>
      <c r="C46" s="485"/>
      <c r="D46" s="485"/>
      <c r="E46" s="485"/>
      <c r="F46" s="485"/>
      <c r="G46" s="485"/>
      <c r="H46" s="485"/>
      <c r="I46" s="485"/>
      <c r="J46" s="485"/>
      <c r="K46" s="485"/>
      <c r="L46" s="485"/>
    </row>
    <row r="47" spans="1:12">
      <c r="A47" s="485"/>
      <c r="B47" s="485"/>
      <c r="C47" s="485"/>
      <c r="D47" s="485"/>
      <c r="E47" s="485"/>
      <c r="F47" s="485"/>
      <c r="G47" s="485"/>
      <c r="H47" s="485"/>
      <c r="I47" s="485"/>
      <c r="J47" s="485"/>
      <c r="K47" s="485"/>
      <c r="L47" s="485"/>
    </row>
    <row r="48" spans="1:12">
      <c r="A48" s="485"/>
      <c r="B48" s="485"/>
      <c r="C48" s="485"/>
      <c r="D48" s="485"/>
      <c r="E48" s="485"/>
      <c r="F48" s="485"/>
      <c r="G48" s="485"/>
      <c r="H48" s="485"/>
      <c r="I48" s="485"/>
      <c r="J48" s="485"/>
      <c r="K48" s="485"/>
      <c r="L48" s="485"/>
    </row>
    <row r="49" spans="1:12">
      <c r="A49" s="485"/>
      <c r="B49" s="485"/>
      <c r="C49" s="485"/>
      <c r="D49" s="485"/>
      <c r="E49" s="485"/>
      <c r="F49" s="485"/>
      <c r="G49" s="485"/>
      <c r="H49" s="485"/>
      <c r="I49" s="485"/>
      <c r="J49" s="485"/>
      <c r="K49" s="485"/>
      <c r="L49" s="485"/>
    </row>
    <row r="50" spans="1:12">
      <c r="A50" s="485"/>
      <c r="B50" s="485"/>
      <c r="C50" s="485"/>
      <c r="D50" s="485"/>
      <c r="E50" s="485"/>
      <c r="F50" s="485"/>
      <c r="G50" s="485"/>
      <c r="H50" s="485"/>
      <c r="I50" s="485"/>
      <c r="J50" s="485"/>
      <c r="K50" s="485"/>
      <c r="L50" s="485"/>
    </row>
    <row r="51" spans="1:12">
      <c r="A51" s="485"/>
      <c r="B51" s="485"/>
      <c r="C51" s="485"/>
      <c r="D51" s="485"/>
      <c r="E51" s="485"/>
      <c r="F51" s="485"/>
      <c r="G51" s="485"/>
      <c r="H51" s="485"/>
      <c r="I51" s="485"/>
      <c r="J51" s="485"/>
      <c r="K51" s="485"/>
      <c r="L51" s="485"/>
    </row>
    <row r="52" spans="1:12">
      <c r="A52" s="485"/>
      <c r="B52" s="485"/>
      <c r="C52" s="485"/>
      <c r="D52" s="485"/>
      <c r="E52" s="485"/>
      <c r="F52" s="485"/>
      <c r="G52" s="485"/>
      <c r="H52" s="485"/>
      <c r="I52" s="485"/>
      <c r="J52" s="485"/>
      <c r="K52" s="485"/>
      <c r="L52" s="485"/>
    </row>
    <row r="53" spans="1:12">
      <c r="A53" s="485"/>
      <c r="B53" s="485"/>
      <c r="C53" s="485"/>
      <c r="D53" s="485"/>
      <c r="E53" s="485"/>
      <c r="F53" s="485"/>
      <c r="G53" s="485"/>
      <c r="H53" s="485"/>
      <c r="I53" s="485"/>
      <c r="J53" s="485"/>
      <c r="K53" s="485"/>
      <c r="L53" s="485"/>
    </row>
    <row r="54" spans="1:12">
      <c r="A54" s="485"/>
      <c r="B54" s="485"/>
      <c r="C54" s="485"/>
      <c r="D54" s="485"/>
      <c r="E54" s="485"/>
      <c r="F54" s="485"/>
      <c r="G54" s="485"/>
      <c r="H54" s="485"/>
      <c r="I54" s="485"/>
      <c r="J54" s="485"/>
      <c r="K54" s="485"/>
      <c r="L54" s="485"/>
    </row>
    <row r="55" spans="1:12">
      <c r="A55" s="485"/>
      <c r="B55" s="485"/>
      <c r="C55" s="485"/>
      <c r="D55" s="485"/>
      <c r="E55" s="485"/>
      <c r="F55" s="485"/>
      <c r="G55" s="485"/>
      <c r="H55" s="485"/>
      <c r="I55" s="485"/>
      <c r="J55" s="485"/>
      <c r="K55" s="485"/>
      <c r="L55" s="485"/>
    </row>
    <row r="56" spans="1:12">
      <c r="A56" s="485"/>
      <c r="B56" s="485"/>
      <c r="C56" s="485"/>
      <c r="D56" s="485"/>
      <c r="E56" s="485"/>
      <c r="F56" s="485"/>
      <c r="G56" s="485"/>
      <c r="H56" s="485"/>
      <c r="I56" s="485"/>
      <c r="J56" s="485"/>
      <c r="K56" s="485"/>
      <c r="L56" s="485"/>
    </row>
    <row r="57" spans="1:12">
      <c r="A57" s="485"/>
      <c r="B57" s="485"/>
      <c r="C57" s="485"/>
      <c r="D57" s="485"/>
      <c r="E57" s="485"/>
      <c r="F57" s="485"/>
      <c r="G57" s="485"/>
      <c r="H57" s="485"/>
      <c r="I57" s="485"/>
      <c r="J57" s="485"/>
      <c r="K57" s="485"/>
      <c r="L57" s="485"/>
    </row>
    <row r="58" spans="1:12">
      <c r="A58" s="485"/>
      <c r="B58" s="485"/>
      <c r="C58" s="485"/>
      <c r="D58" s="485"/>
      <c r="E58" s="485"/>
      <c r="F58" s="485"/>
      <c r="G58" s="485"/>
      <c r="H58" s="485"/>
      <c r="I58" s="485"/>
      <c r="J58" s="485"/>
      <c r="K58" s="485"/>
      <c r="L58" s="485"/>
    </row>
    <row r="59" spans="1:12">
      <c r="A59" s="485"/>
      <c r="B59" s="485"/>
      <c r="C59" s="485"/>
      <c r="D59" s="485"/>
      <c r="E59" s="485"/>
      <c r="F59" s="485"/>
      <c r="G59" s="485"/>
      <c r="H59" s="485"/>
      <c r="I59" s="485"/>
      <c r="J59" s="485"/>
      <c r="K59" s="485"/>
      <c r="L59" s="485"/>
    </row>
    <row r="60" spans="1:12">
      <c r="A60" s="485"/>
      <c r="B60" s="485"/>
      <c r="C60" s="485"/>
      <c r="D60" s="485"/>
      <c r="E60" s="485"/>
      <c r="F60" s="485"/>
      <c r="G60" s="485"/>
      <c r="H60" s="485"/>
      <c r="I60" s="485"/>
      <c r="J60" s="485"/>
      <c r="K60" s="485"/>
      <c r="L60" s="485"/>
    </row>
    <row r="61" spans="1:12">
      <c r="A61" s="485"/>
      <c r="B61" s="485"/>
      <c r="C61" s="485"/>
      <c r="D61" s="485"/>
      <c r="E61" s="485"/>
      <c r="F61" s="485"/>
      <c r="G61" s="485"/>
      <c r="H61" s="485"/>
      <c r="I61" s="485"/>
      <c r="J61" s="485"/>
      <c r="K61" s="485"/>
      <c r="L61" s="485"/>
    </row>
    <row r="62" spans="1:12">
      <c r="A62" s="485"/>
      <c r="B62" s="485"/>
      <c r="C62" s="485"/>
      <c r="D62" s="485"/>
      <c r="E62" s="485"/>
      <c r="F62" s="485"/>
      <c r="G62" s="485"/>
      <c r="H62" s="485"/>
      <c r="I62" s="485"/>
      <c r="J62" s="485"/>
      <c r="K62" s="485"/>
      <c r="L62" s="485"/>
    </row>
    <row r="63" spans="1:12">
      <c r="A63" s="485"/>
      <c r="B63" s="485"/>
      <c r="C63" s="485"/>
      <c r="D63" s="485"/>
      <c r="E63" s="485"/>
      <c r="F63" s="485"/>
      <c r="G63" s="485"/>
      <c r="H63" s="485"/>
      <c r="I63" s="485"/>
      <c r="J63" s="485"/>
      <c r="K63" s="485"/>
      <c r="L63" s="485"/>
    </row>
    <row r="64" spans="1:12">
      <c r="A64" s="485"/>
      <c r="B64" s="485"/>
      <c r="C64" s="485"/>
      <c r="D64" s="485"/>
      <c r="E64" s="485"/>
      <c r="F64" s="485"/>
      <c r="G64" s="485"/>
      <c r="H64" s="485"/>
      <c r="I64" s="485"/>
      <c r="J64" s="485"/>
      <c r="K64" s="485"/>
      <c r="L64" s="485"/>
    </row>
    <row r="65" spans="1:12">
      <c r="A65" s="485"/>
      <c r="B65" s="485"/>
      <c r="C65" s="485"/>
      <c r="D65" s="485"/>
      <c r="E65" s="485"/>
      <c r="F65" s="485"/>
      <c r="G65" s="485"/>
      <c r="H65" s="485"/>
      <c r="I65" s="485"/>
      <c r="J65" s="485"/>
      <c r="K65" s="485"/>
      <c r="L65" s="485"/>
    </row>
    <row r="66" spans="1:12">
      <c r="A66" s="485"/>
      <c r="B66" s="485"/>
      <c r="C66" s="485"/>
      <c r="D66" s="485"/>
      <c r="E66" s="485"/>
      <c r="F66" s="485"/>
      <c r="G66" s="485"/>
      <c r="H66" s="485"/>
      <c r="I66" s="485"/>
      <c r="J66" s="485"/>
      <c r="K66" s="485"/>
      <c r="L66" s="485"/>
    </row>
    <row r="67" spans="1:12">
      <c r="A67" s="485"/>
      <c r="B67" s="485"/>
      <c r="C67" s="485"/>
      <c r="D67" s="485"/>
      <c r="E67" s="485"/>
      <c r="F67" s="485"/>
      <c r="G67" s="485"/>
      <c r="H67" s="485"/>
      <c r="I67" s="485"/>
      <c r="J67" s="485"/>
      <c r="K67" s="485"/>
      <c r="L67" s="485"/>
    </row>
    <row r="68" spans="1:12">
      <c r="A68" s="485"/>
      <c r="B68" s="485"/>
      <c r="C68" s="485"/>
      <c r="D68" s="485"/>
      <c r="E68" s="485"/>
      <c r="F68" s="485"/>
      <c r="G68" s="485"/>
      <c r="H68" s="485"/>
      <c r="I68" s="485"/>
      <c r="J68" s="485"/>
      <c r="K68" s="485"/>
      <c r="L68" s="485"/>
    </row>
    <row r="69" spans="1:12">
      <c r="A69" s="485"/>
      <c r="B69" s="485"/>
      <c r="C69" s="485"/>
      <c r="D69" s="485"/>
      <c r="E69" s="485"/>
      <c r="F69" s="485"/>
      <c r="G69" s="485"/>
      <c r="H69" s="485"/>
      <c r="I69" s="485"/>
      <c r="J69" s="485"/>
      <c r="K69" s="485"/>
      <c r="L69" s="485"/>
    </row>
    <row r="70" spans="1:12">
      <c r="A70" s="485"/>
      <c r="B70" s="485"/>
      <c r="C70" s="485"/>
      <c r="D70" s="485"/>
      <c r="E70" s="485"/>
      <c r="F70" s="485"/>
      <c r="G70" s="485"/>
      <c r="H70" s="485"/>
      <c r="I70" s="485"/>
      <c r="J70" s="485"/>
      <c r="K70" s="485"/>
      <c r="L70" s="485"/>
    </row>
    <row r="71" spans="1:12">
      <c r="A71" s="485"/>
      <c r="B71" s="485"/>
      <c r="C71" s="485"/>
      <c r="D71" s="485"/>
      <c r="E71" s="485"/>
      <c r="F71" s="485"/>
      <c r="G71" s="485"/>
      <c r="H71" s="485"/>
      <c r="I71" s="485"/>
      <c r="J71" s="485"/>
      <c r="K71" s="485"/>
      <c r="L71" s="485"/>
    </row>
    <row r="72" spans="1:12">
      <c r="A72" s="485"/>
      <c r="B72" s="485"/>
      <c r="C72" s="485"/>
      <c r="D72" s="485"/>
      <c r="E72" s="485"/>
      <c r="F72" s="485"/>
      <c r="G72" s="485"/>
      <c r="H72" s="485"/>
      <c r="I72" s="485"/>
      <c r="J72" s="485"/>
      <c r="K72" s="485"/>
      <c r="L72" s="485"/>
    </row>
    <row r="73" spans="1:12">
      <c r="A73" s="485"/>
      <c r="B73" s="485"/>
      <c r="C73" s="485"/>
      <c r="D73" s="485"/>
      <c r="E73" s="485"/>
      <c r="F73" s="485"/>
      <c r="G73" s="485"/>
      <c r="H73" s="485"/>
      <c r="I73" s="485"/>
      <c r="J73" s="485"/>
      <c r="K73" s="485"/>
      <c r="L73" s="485"/>
    </row>
    <row r="74" spans="1:12">
      <c r="A74" s="485"/>
      <c r="B74" s="485"/>
      <c r="C74" s="485"/>
      <c r="D74" s="485"/>
      <c r="E74" s="485"/>
      <c r="F74" s="485"/>
      <c r="G74" s="485"/>
      <c r="H74" s="485"/>
      <c r="I74" s="485"/>
      <c r="J74" s="485"/>
      <c r="K74" s="485"/>
      <c r="L74" s="485"/>
    </row>
    <row r="75" spans="1:12">
      <c r="A75" s="485"/>
      <c r="B75" s="485"/>
      <c r="C75" s="485"/>
      <c r="D75" s="485"/>
      <c r="E75" s="485"/>
      <c r="F75" s="485"/>
      <c r="G75" s="485"/>
      <c r="H75" s="485"/>
      <c r="I75" s="485"/>
      <c r="J75" s="485"/>
      <c r="K75" s="485"/>
      <c r="L75" s="485"/>
    </row>
    <row r="76" spans="1:12">
      <c r="A76" s="485"/>
      <c r="B76" s="485"/>
      <c r="C76" s="485"/>
      <c r="D76" s="485"/>
      <c r="E76" s="485"/>
      <c r="F76" s="485"/>
      <c r="G76" s="485"/>
      <c r="H76" s="485"/>
      <c r="I76" s="485"/>
      <c r="J76" s="485"/>
      <c r="K76" s="485"/>
      <c r="L76" s="485"/>
    </row>
    <row r="77" spans="1:12">
      <c r="A77" s="485"/>
      <c r="B77" s="485"/>
      <c r="C77" s="485"/>
      <c r="D77" s="485"/>
      <c r="E77" s="485"/>
      <c r="F77" s="485"/>
      <c r="G77" s="485"/>
      <c r="H77" s="485"/>
      <c r="I77" s="485"/>
      <c r="J77" s="485"/>
      <c r="K77" s="485"/>
      <c r="L77" s="485"/>
    </row>
    <row r="78" spans="1:12">
      <c r="A78" s="485"/>
      <c r="B78" s="485"/>
      <c r="C78" s="485"/>
      <c r="D78" s="485"/>
      <c r="E78" s="485"/>
      <c r="F78" s="485"/>
      <c r="G78" s="485"/>
      <c r="H78" s="485"/>
      <c r="I78" s="485"/>
      <c r="J78" s="485"/>
      <c r="K78" s="485"/>
      <c r="L78" s="485"/>
    </row>
    <row r="79" spans="1:12">
      <c r="A79" s="485"/>
      <c r="B79" s="485"/>
      <c r="C79" s="485"/>
      <c r="D79" s="485"/>
      <c r="E79" s="485"/>
      <c r="F79" s="485"/>
      <c r="G79" s="485"/>
      <c r="H79" s="485"/>
      <c r="I79" s="485"/>
      <c r="J79" s="485"/>
      <c r="K79" s="485"/>
      <c r="L79" s="485"/>
    </row>
    <row r="80" spans="1:12">
      <c r="A80" s="485"/>
      <c r="B80" s="485"/>
      <c r="C80" s="485"/>
      <c r="D80" s="485"/>
      <c r="E80" s="485"/>
      <c r="F80" s="485"/>
      <c r="G80" s="485"/>
      <c r="H80" s="485"/>
      <c r="I80" s="485"/>
      <c r="J80" s="485"/>
      <c r="K80" s="485"/>
      <c r="L80" s="485"/>
    </row>
    <row r="81" spans="1:12">
      <c r="A81" s="485"/>
      <c r="B81" s="485"/>
      <c r="C81" s="485"/>
      <c r="D81" s="485"/>
      <c r="E81" s="485"/>
      <c r="F81" s="485"/>
      <c r="G81" s="485"/>
      <c r="H81" s="485"/>
      <c r="I81" s="485"/>
      <c r="J81" s="485"/>
      <c r="K81" s="485"/>
      <c r="L81" s="485"/>
    </row>
    <row r="82" spans="1:12">
      <c r="A82" s="485"/>
      <c r="B82" s="485"/>
      <c r="C82" s="485"/>
      <c r="D82" s="485"/>
      <c r="E82" s="485"/>
      <c r="F82" s="485"/>
      <c r="G82" s="485"/>
      <c r="H82" s="485"/>
      <c r="I82" s="485"/>
      <c r="J82" s="485"/>
      <c r="K82" s="485"/>
      <c r="L82" s="485"/>
    </row>
    <row r="83" spans="1:12">
      <c r="A83" s="485"/>
      <c r="B83" s="485"/>
      <c r="C83" s="485"/>
      <c r="D83" s="485"/>
      <c r="E83" s="485"/>
      <c r="F83" s="485"/>
      <c r="G83" s="485"/>
      <c r="H83" s="485"/>
      <c r="I83" s="485"/>
      <c r="J83" s="485"/>
      <c r="K83" s="485"/>
      <c r="L83" s="485"/>
    </row>
    <row r="84" spans="1:12">
      <c r="A84" s="485"/>
      <c r="B84" s="485"/>
      <c r="C84" s="485"/>
      <c r="D84" s="485"/>
      <c r="E84" s="485"/>
      <c r="F84" s="485"/>
      <c r="G84" s="485"/>
      <c r="H84" s="485"/>
      <c r="I84" s="485"/>
      <c r="J84" s="485"/>
      <c r="K84" s="485"/>
      <c r="L84" s="485"/>
    </row>
    <row r="85" spans="1:12">
      <c r="A85" s="485"/>
      <c r="B85" s="485"/>
      <c r="C85" s="485"/>
      <c r="D85" s="485"/>
      <c r="E85" s="485"/>
      <c r="F85" s="485"/>
      <c r="G85" s="485"/>
      <c r="H85" s="485"/>
      <c r="I85" s="485"/>
      <c r="J85" s="485"/>
      <c r="K85" s="485"/>
      <c r="L85" s="485"/>
    </row>
    <row r="86" spans="1:12">
      <c r="A86" s="485"/>
      <c r="B86" s="485"/>
      <c r="C86" s="485"/>
      <c r="D86" s="485"/>
      <c r="E86" s="485"/>
      <c r="F86" s="485"/>
      <c r="G86" s="485"/>
      <c r="H86" s="485"/>
      <c r="I86" s="485"/>
      <c r="J86" s="485"/>
      <c r="K86" s="485"/>
      <c r="L86" s="485"/>
    </row>
    <row r="87" spans="1:12">
      <c r="A87" s="485"/>
      <c r="B87" s="485"/>
      <c r="C87" s="485"/>
      <c r="D87" s="485"/>
      <c r="E87" s="485"/>
      <c r="F87" s="485"/>
      <c r="G87" s="485"/>
      <c r="H87" s="485"/>
      <c r="I87" s="485"/>
      <c r="J87" s="485"/>
      <c r="K87" s="485"/>
      <c r="L87" s="485"/>
    </row>
    <row r="88" spans="1:12">
      <c r="A88" s="485"/>
      <c r="B88" s="485"/>
      <c r="C88" s="485"/>
      <c r="D88" s="485"/>
      <c r="E88" s="485"/>
      <c r="F88" s="485"/>
      <c r="G88" s="485"/>
      <c r="H88" s="485"/>
      <c r="I88" s="485"/>
      <c r="J88" s="485"/>
      <c r="K88" s="485"/>
      <c r="L88" s="485"/>
    </row>
    <row r="89" spans="1:12">
      <c r="A89" s="485"/>
      <c r="B89" s="485"/>
      <c r="C89" s="485"/>
      <c r="D89" s="485"/>
      <c r="E89" s="485"/>
      <c r="F89" s="485"/>
      <c r="G89" s="485"/>
      <c r="H89" s="485"/>
      <c r="I89" s="485"/>
      <c r="J89" s="485"/>
      <c r="K89" s="485"/>
      <c r="L89" s="485"/>
    </row>
    <row r="90" spans="1:12">
      <c r="A90" s="485"/>
      <c r="B90" s="485"/>
      <c r="C90" s="485"/>
      <c r="D90" s="485"/>
      <c r="E90" s="485"/>
      <c r="F90" s="485"/>
      <c r="G90" s="485"/>
      <c r="H90" s="485"/>
      <c r="I90" s="485"/>
      <c r="J90" s="485"/>
      <c r="K90" s="485"/>
      <c r="L90" s="485"/>
    </row>
    <row r="91" spans="1:12">
      <c r="A91" s="485"/>
      <c r="B91" s="485"/>
      <c r="C91" s="485"/>
      <c r="D91" s="485"/>
      <c r="E91" s="485"/>
      <c r="F91" s="485"/>
      <c r="G91" s="485"/>
      <c r="H91" s="485"/>
      <c r="I91" s="485"/>
      <c r="J91" s="485"/>
      <c r="K91" s="485"/>
      <c r="L91" s="485"/>
    </row>
    <row r="92" spans="1:12">
      <c r="A92" s="485"/>
      <c r="B92" s="485"/>
      <c r="C92" s="485"/>
      <c r="D92" s="485"/>
      <c r="E92" s="485"/>
      <c r="F92" s="485"/>
      <c r="G92" s="485"/>
      <c r="H92" s="485"/>
      <c r="I92" s="485"/>
      <c r="J92" s="485"/>
      <c r="K92" s="485"/>
      <c r="L92" s="485"/>
    </row>
    <row r="93" spans="1:12">
      <c r="A93" s="485"/>
      <c r="B93" s="485"/>
      <c r="C93" s="485"/>
      <c r="D93" s="485"/>
      <c r="E93" s="485"/>
      <c r="F93" s="485"/>
      <c r="G93" s="485"/>
      <c r="H93" s="485"/>
      <c r="I93" s="485"/>
      <c r="J93" s="485"/>
      <c r="K93" s="485"/>
      <c r="L93" s="485"/>
    </row>
    <row r="94" spans="1:12">
      <c r="A94" s="485"/>
      <c r="B94" s="485"/>
      <c r="C94" s="485"/>
      <c r="D94" s="485"/>
      <c r="E94" s="485"/>
      <c r="F94" s="485"/>
      <c r="G94" s="485"/>
      <c r="H94" s="485"/>
      <c r="I94" s="485"/>
      <c r="J94" s="485"/>
      <c r="K94" s="485"/>
      <c r="L94" s="485"/>
    </row>
    <row r="95" spans="1:12">
      <c r="A95" s="485"/>
      <c r="B95" s="485"/>
      <c r="C95" s="485"/>
      <c r="D95" s="485"/>
      <c r="E95" s="485"/>
      <c r="F95" s="485"/>
      <c r="G95" s="485"/>
      <c r="H95" s="485"/>
      <c r="I95" s="485"/>
      <c r="J95" s="485"/>
      <c r="K95" s="485"/>
      <c r="L95" s="485"/>
    </row>
    <row r="96" spans="1:12">
      <c r="A96" s="485"/>
      <c r="B96" s="485"/>
      <c r="C96" s="485"/>
      <c r="D96" s="485"/>
      <c r="E96" s="485"/>
      <c r="F96" s="485"/>
      <c r="G96" s="485"/>
      <c r="H96" s="485"/>
      <c r="I96" s="485"/>
      <c r="J96" s="485"/>
      <c r="K96" s="485"/>
      <c r="L96" s="485"/>
    </row>
    <row r="97" spans="1:12">
      <c r="A97" s="485"/>
      <c r="B97" s="485"/>
      <c r="C97" s="485"/>
      <c r="D97" s="485"/>
      <c r="E97" s="485"/>
      <c r="F97" s="485"/>
      <c r="G97" s="485"/>
      <c r="H97" s="485"/>
      <c r="I97" s="485"/>
      <c r="J97" s="485"/>
      <c r="K97" s="485"/>
      <c r="L97" s="485"/>
    </row>
    <row r="98" spans="1:12">
      <c r="A98" s="485"/>
      <c r="B98" s="485"/>
      <c r="C98" s="485"/>
      <c r="D98" s="485"/>
      <c r="E98" s="485"/>
      <c r="F98" s="485"/>
      <c r="G98" s="485"/>
      <c r="H98" s="485"/>
      <c r="I98" s="485"/>
      <c r="J98" s="485"/>
      <c r="K98" s="485"/>
      <c r="L98" s="485"/>
    </row>
    <row r="99" spans="1:12">
      <c r="A99" s="485"/>
      <c r="B99" s="485"/>
      <c r="C99" s="485"/>
      <c r="D99" s="485"/>
      <c r="E99" s="485"/>
      <c r="F99" s="485"/>
      <c r="G99" s="485"/>
      <c r="H99" s="485"/>
      <c r="I99" s="485"/>
      <c r="J99" s="485"/>
      <c r="K99" s="485"/>
      <c r="L99" s="485"/>
    </row>
    <row r="100" spans="1:12">
      <c r="A100" s="485"/>
      <c r="B100" s="485"/>
      <c r="C100" s="485"/>
      <c r="D100" s="485"/>
      <c r="E100" s="485"/>
      <c r="F100" s="485"/>
      <c r="G100" s="485"/>
      <c r="H100" s="485"/>
      <c r="I100" s="485"/>
      <c r="J100" s="485"/>
      <c r="K100" s="485"/>
      <c r="L100" s="485"/>
    </row>
  </sheetData>
  <sheetProtection algorithmName="SHA-512" hashValue="MQ95TO2+s5Qm/q5QzhCOwvLUGFtsAOOd/lhyg0qTO2U0B5r+6W9YowrMysUiieabt+OJyWcjudcMF5jX4fMT4g==" saltValue="3A2QmC05arQa9O1HB0dIyA==" spinCount="100000" sheet="1" objects="1" scenarios="1"/>
  <mergeCells count="1">
    <mergeCell ref="A1:L100"/>
  </mergeCells>
  <printOptions horizontalCentered="1"/>
  <pageMargins left="0.23622047244094491" right="0.23622047244094491" top="0.23622047244094491" bottom="0.23622047244094491" header="0.31496062992125984" footer="0.31496062992125984"/>
  <pageSetup paperSize="9" scale="4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B0489-62AB-E840-A6DE-B9D70824032E}">
  <sheetPr>
    <tabColor rgb="FF042682"/>
    <pageSetUpPr fitToPage="1"/>
  </sheetPr>
  <dimension ref="A1:M45"/>
  <sheetViews>
    <sheetView view="pageBreakPreview" zoomScale="90" zoomScaleNormal="100" zoomScaleSheetLayoutView="90" workbookViewId="0">
      <pane ySplit="14" topLeftCell="A15" activePane="bottomLeft" state="frozen"/>
      <selection pane="bottomLeft"/>
    </sheetView>
  </sheetViews>
  <sheetFormatPr defaultColWidth="9.109375" defaultRowHeight="13.8"/>
  <cols>
    <col min="1" max="1" width="1.6640625" style="1" customWidth="1"/>
    <col min="2" max="2" width="0.6640625" style="1" customWidth="1"/>
    <col min="3" max="3" width="28.44140625" style="1" customWidth="1"/>
    <col min="4" max="4" width="1.6640625" style="1" customWidth="1"/>
    <col min="5" max="5" width="37.44140625" style="1" customWidth="1"/>
    <col min="6" max="6" width="2.44140625" style="1" customWidth="1"/>
    <col min="7" max="7" width="31.109375" style="9" customWidth="1"/>
    <col min="8" max="8" width="7.44140625" style="9" customWidth="1"/>
    <col min="9" max="9" width="8.21875" style="10" customWidth="1"/>
    <col min="10" max="10" width="8.33203125" style="11" customWidth="1"/>
    <col min="11" max="11" width="12.44140625" style="10" customWidth="1"/>
    <col min="12" max="12" width="0.6640625" style="1" customWidth="1"/>
    <col min="13" max="13" width="1.6640625" style="1" customWidth="1"/>
    <col min="14" max="16384" width="9.109375" style="1"/>
  </cols>
  <sheetData>
    <row r="1" spans="1:13" s="5" customFormat="1" ht="8.1" customHeight="1">
      <c r="A1" s="17"/>
      <c r="B1" s="17"/>
      <c r="C1" s="17"/>
      <c r="D1" s="17"/>
      <c r="E1" s="17"/>
      <c r="F1" s="17"/>
      <c r="G1" s="39"/>
      <c r="H1" s="39"/>
      <c r="I1" s="40"/>
      <c r="J1" s="41"/>
      <c r="K1" s="40"/>
      <c r="L1" s="17"/>
      <c r="M1" s="17"/>
    </row>
    <row r="2" spans="1:13" ht="40.35" customHeight="1">
      <c r="A2" s="18"/>
      <c r="B2" s="18"/>
      <c r="C2" s="486" t="s">
        <v>92</v>
      </c>
      <c r="D2" s="487"/>
      <c r="E2" s="487"/>
      <c r="F2" s="487"/>
      <c r="G2" s="487"/>
      <c r="H2" s="487"/>
      <c r="I2" s="487"/>
      <c r="J2" s="487"/>
      <c r="K2" s="487"/>
      <c r="L2" s="174"/>
      <c r="M2" s="43"/>
    </row>
    <row r="3" spans="1:13" ht="15" customHeight="1">
      <c r="A3" s="18"/>
      <c r="B3" s="18"/>
      <c r="C3" s="487"/>
      <c r="D3" s="487"/>
      <c r="E3" s="487"/>
      <c r="F3" s="487"/>
      <c r="G3" s="487"/>
      <c r="H3" s="487"/>
      <c r="I3" s="487"/>
      <c r="J3" s="487"/>
      <c r="K3" s="487"/>
      <c r="L3" s="174"/>
      <c r="M3" s="43"/>
    </row>
    <row r="4" spans="1:13" ht="15" customHeight="1">
      <c r="A4" s="18"/>
      <c r="B4" s="18"/>
      <c r="C4" s="487"/>
      <c r="D4" s="487"/>
      <c r="E4" s="487"/>
      <c r="F4" s="487"/>
      <c r="G4" s="487"/>
      <c r="H4" s="487"/>
      <c r="I4" s="487"/>
      <c r="J4" s="487"/>
      <c r="K4" s="487"/>
      <c r="L4" s="174"/>
      <c r="M4" s="43"/>
    </row>
    <row r="5" spans="1:13" s="5" customFormat="1" ht="8.1" customHeight="1">
      <c r="A5" s="17"/>
      <c r="B5" s="17"/>
      <c r="C5" s="17"/>
      <c r="D5" s="17"/>
      <c r="E5" s="17"/>
      <c r="F5" s="17"/>
      <c r="G5" s="39"/>
      <c r="H5" s="39"/>
      <c r="I5" s="40"/>
      <c r="J5" s="41"/>
      <c r="K5" s="40"/>
      <c r="L5" s="17"/>
      <c r="M5" s="17"/>
    </row>
    <row r="6" spans="1:13" s="5" customFormat="1" ht="17.100000000000001" customHeight="1">
      <c r="A6" s="17"/>
      <c r="B6" s="17"/>
      <c r="C6" s="413" t="s">
        <v>214</v>
      </c>
      <c r="D6" s="17"/>
      <c r="E6" s="20" t="s">
        <v>35</v>
      </c>
      <c r="F6" s="17"/>
      <c r="G6" s="20" t="s">
        <v>36</v>
      </c>
      <c r="H6" s="20"/>
      <c r="I6" s="17"/>
      <c r="J6" s="17"/>
      <c r="K6" s="39"/>
      <c r="L6" s="17"/>
      <c r="M6" s="17"/>
    </row>
    <row r="7" spans="1:13" s="5" customFormat="1" ht="4.3499999999999996" customHeight="1">
      <c r="A7" s="17"/>
      <c r="B7" s="17"/>
      <c r="C7" s="413"/>
      <c r="D7" s="17"/>
      <c r="E7" s="17"/>
      <c r="F7" s="17"/>
      <c r="G7" s="17"/>
      <c r="H7" s="17"/>
      <c r="I7" s="17"/>
      <c r="J7" s="17"/>
      <c r="K7" s="17"/>
      <c r="L7" s="17"/>
      <c r="M7" s="17"/>
    </row>
    <row r="8" spans="1:13" ht="16.350000000000001" customHeight="1">
      <c r="A8" s="18"/>
      <c r="B8" s="18"/>
      <c r="C8" s="508"/>
      <c r="D8" s="18"/>
      <c r="E8" s="15">
        <f>Summary!L4</f>
        <v>0</v>
      </c>
      <c r="F8" s="21"/>
      <c r="G8" s="509">
        <f>Summary!L7</f>
        <v>0</v>
      </c>
      <c r="H8" s="510"/>
      <c r="I8" s="511"/>
      <c r="J8" s="18"/>
      <c r="K8" s="18"/>
      <c r="L8" s="18"/>
      <c r="M8" s="18"/>
    </row>
    <row r="9" spans="1:13" ht="9" customHeight="1">
      <c r="A9" s="18"/>
      <c r="B9" s="18"/>
      <c r="C9" s="18"/>
      <c r="D9" s="18"/>
      <c r="E9" s="21"/>
      <c r="F9" s="18"/>
      <c r="G9" s="18"/>
      <c r="H9" s="18"/>
      <c r="I9" s="22"/>
      <c r="J9" s="18"/>
      <c r="K9" s="18"/>
      <c r="L9" s="18"/>
      <c r="M9" s="18"/>
    </row>
    <row r="10" spans="1:13" ht="8.1" customHeight="1">
      <c r="A10" s="18"/>
      <c r="B10" s="18"/>
      <c r="C10" s="18"/>
      <c r="D10" s="18"/>
      <c r="E10" s="18"/>
      <c r="F10" s="18"/>
      <c r="G10" s="29"/>
      <c r="H10" s="29"/>
      <c r="I10" s="31"/>
      <c r="J10" s="33"/>
      <c r="K10" s="31"/>
      <c r="L10" s="18"/>
      <c r="M10" s="18"/>
    </row>
    <row r="11" spans="1:13" s="7" customFormat="1" ht="30" customHeight="1">
      <c r="A11" s="23"/>
      <c r="B11" s="23"/>
      <c r="C11" s="412" t="s">
        <v>215</v>
      </c>
      <c r="D11" s="413"/>
      <c r="E11" s="413"/>
      <c r="F11" s="413"/>
      <c r="G11" s="413"/>
      <c r="H11" s="413"/>
      <c r="I11" s="413"/>
      <c r="J11" s="413"/>
      <c r="K11" s="414"/>
      <c r="L11" s="23"/>
      <c r="M11" s="23"/>
    </row>
    <row r="12" spans="1:13" s="171" customFormat="1" ht="36" customHeight="1">
      <c r="A12" s="173"/>
      <c r="B12" s="173"/>
      <c r="C12" s="512" t="s">
        <v>216</v>
      </c>
      <c r="D12" s="512"/>
      <c r="E12" s="512"/>
      <c r="F12" s="512"/>
      <c r="G12" s="512"/>
      <c r="H12" s="512"/>
      <c r="I12" s="512"/>
      <c r="J12" s="512"/>
      <c r="K12" s="512"/>
      <c r="L12" s="512"/>
      <c r="M12" s="172"/>
    </row>
    <row r="13" spans="1:13" s="7" customFormat="1" ht="24" customHeight="1">
      <c r="A13" s="23"/>
      <c r="B13" s="23"/>
      <c r="C13" s="513" t="s">
        <v>217</v>
      </c>
      <c r="D13" s="513"/>
      <c r="E13" s="513"/>
      <c r="F13" s="513"/>
      <c r="G13" s="513"/>
      <c r="H13" s="513"/>
      <c r="I13" s="513"/>
      <c r="J13" s="513"/>
      <c r="K13" s="513"/>
      <c r="L13" s="23"/>
      <c r="M13" s="23"/>
    </row>
    <row r="14" spans="1:13" s="126" customFormat="1" ht="7.5" customHeight="1">
      <c r="A14" s="23"/>
      <c r="B14" s="23"/>
      <c r="C14" s="57"/>
      <c r="D14" s="23"/>
      <c r="E14" s="24"/>
      <c r="F14" s="24"/>
      <c r="G14" s="24"/>
      <c r="H14" s="24"/>
      <c r="I14" s="58"/>
      <c r="J14" s="24"/>
      <c r="K14" s="24"/>
      <c r="L14" s="23"/>
      <c r="M14" s="23"/>
    </row>
    <row r="15" spans="1:13" s="44" customFormat="1" ht="20.100000000000001" customHeight="1">
      <c r="A15" s="67"/>
      <c r="B15" s="67"/>
      <c r="C15" s="503" t="s">
        <v>218</v>
      </c>
      <c r="D15" s="503"/>
      <c r="E15" s="503"/>
      <c r="F15" s="504"/>
      <c r="G15" s="505" t="s">
        <v>503</v>
      </c>
      <c r="H15" s="505"/>
      <c r="I15" s="507" t="s">
        <v>219</v>
      </c>
      <c r="J15" s="507"/>
      <c r="K15" s="507"/>
      <c r="L15" s="67"/>
      <c r="M15" s="67"/>
    </row>
    <row r="16" spans="1:13" s="44" customFormat="1">
      <c r="A16" s="67"/>
      <c r="B16" s="67"/>
      <c r="C16" s="230"/>
      <c r="D16" s="169"/>
      <c r="E16" s="169"/>
      <c r="F16" s="231"/>
      <c r="G16" s="213" t="s">
        <v>221</v>
      </c>
      <c r="H16" s="214" t="s">
        <v>67</v>
      </c>
      <c r="I16" s="506" t="s">
        <v>68</v>
      </c>
      <c r="J16" s="506"/>
      <c r="K16" s="168" t="s">
        <v>69</v>
      </c>
      <c r="L16" s="67"/>
      <c r="M16" s="67"/>
    </row>
    <row r="17" spans="1:13" s="8" customFormat="1" ht="43.8" customHeight="1">
      <c r="A17" s="28"/>
      <c r="B17" s="28"/>
      <c r="C17" s="234" t="s">
        <v>220</v>
      </c>
      <c r="D17" s="28"/>
      <c r="E17" s="235" t="s">
        <v>505</v>
      </c>
      <c r="F17" s="232"/>
      <c r="G17" s="163" t="str">
        <f>IF(G15="Row","3m x 2m   (IP01-CPT-06R)","3m x 2m   (IP01-CPT-06C)")</f>
        <v>3m x 2m   (IP01-CPT-06C)</v>
      </c>
      <c r="H17" s="162"/>
      <c r="I17" s="499">
        <f>IF(G15="Row",17460,14485)</f>
        <v>14485</v>
      </c>
      <c r="J17" s="499"/>
      <c r="K17" s="236">
        <f>SUM(H17*I17)</f>
        <v>0</v>
      </c>
      <c r="L17" s="28"/>
      <c r="M17" s="28"/>
    </row>
    <row r="18" spans="1:13" s="8" customFormat="1" ht="42.6" customHeight="1">
      <c r="A18" s="28"/>
      <c r="B18" s="28"/>
      <c r="C18" s="234" t="s">
        <v>222</v>
      </c>
      <c r="D18" s="66"/>
      <c r="E18" s="235" t="s">
        <v>504</v>
      </c>
      <c r="F18" s="232"/>
      <c r="G18" s="163" t="str">
        <f>IF(G15="Row","3m x 3m   (IP01-CPT-09R)","3m x 3m   (IP01-CPT-09C)")</f>
        <v>3m x 3m   (IP01-CPT-09C)</v>
      </c>
      <c r="H18" s="162"/>
      <c r="I18" s="499">
        <f>IF(G15="Row",21015,16560)</f>
        <v>16560</v>
      </c>
      <c r="J18" s="499"/>
      <c r="K18" s="236">
        <f>SUM(H18*I18)</f>
        <v>0</v>
      </c>
      <c r="L18" s="28"/>
      <c r="M18" s="28"/>
    </row>
    <row r="19" spans="1:13" s="8" customFormat="1" ht="31.2" customHeight="1">
      <c r="A19" s="28"/>
      <c r="B19" s="28"/>
      <c r="C19" s="234" t="s">
        <v>223</v>
      </c>
      <c r="D19" s="66"/>
      <c r="E19" s="235" t="s">
        <v>507</v>
      </c>
      <c r="F19" s="232"/>
      <c r="G19" s="163" t="str">
        <f>IF(G15="Row","3m x 4m   (IP01-CPT-12R)","3m x 4m   (IP01-CPT-12C)")</f>
        <v>3m x 4m   (IP01-CPT-12C)</v>
      </c>
      <c r="H19" s="162"/>
      <c r="I19" s="499">
        <f>IF(G15="Row",23085,18630)</f>
        <v>18630</v>
      </c>
      <c r="J19" s="499"/>
      <c r="K19" s="236">
        <f>SUM(H19*I19)</f>
        <v>0</v>
      </c>
      <c r="L19" s="28"/>
      <c r="M19" s="28"/>
    </row>
    <row r="20" spans="1:13" s="8" customFormat="1" ht="27.6" customHeight="1">
      <c r="A20" s="28"/>
      <c r="B20" s="28"/>
      <c r="C20" s="237"/>
      <c r="D20" s="164"/>
      <c r="E20" s="238" t="s">
        <v>506</v>
      </c>
      <c r="F20" s="233"/>
      <c r="G20" s="163" t="str">
        <f>IF(G15="Row","6m x 3m   (IP01-CPT-18R)","6m x 3m   (IP01-CPT-18C)")</f>
        <v>6m x 3m   (IP01-CPT-18C)</v>
      </c>
      <c r="H20" s="162"/>
      <c r="I20" s="499">
        <f>IF(G15="Row",27225,22770)</f>
        <v>22770</v>
      </c>
      <c r="J20" s="499"/>
      <c r="K20" s="236">
        <f>SUM(H20*I20)</f>
        <v>0</v>
      </c>
      <c r="L20" s="28"/>
      <c r="M20" s="28"/>
    </row>
    <row r="21" spans="1:13" s="44" customFormat="1" ht="15" customHeight="1">
      <c r="A21" s="67"/>
      <c r="B21" s="67"/>
      <c r="D21" s="66"/>
      <c r="E21" s="66"/>
      <c r="F21" s="69"/>
      <c r="G21" s="69"/>
      <c r="H21" s="69"/>
      <c r="I21" s="69"/>
      <c r="J21" s="69"/>
      <c r="K21" s="68"/>
      <c r="L21" s="67"/>
      <c r="M21" s="67"/>
    </row>
    <row r="22" spans="1:13" s="44" customFormat="1" ht="20.100000000000001" customHeight="1">
      <c r="A22" s="67"/>
      <c r="B22" s="67"/>
      <c r="C22" s="64"/>
      <c r="D22" s="65"/>
      <c r="E22" s="66"/>
      <c r="F22" s="66"/>
      <c r="G22" s="500" t="s">
        <v>224</v>
      </c>
      <c r="H22" s="502" t="s">
        <v>225</v>
      </c>
      <c r="I22" s="502"/>
      <c r="J22" s="502"/>
      <c r="K22" s="160"/>
      <c r="L22" s="67"/>
      <c r="M22" s="67"/>
    </row>
    <row r="23" spans="1:13" s="44" customFormat="1" ht="20.100000000000001" customHeight="1">
      <c r="A23" s="67"/>
      <c r="B23" s="67"/>
      <c r="C23" s="64"/>
      <c r="D23" s="65"/>
      <c r="E23" s="66"/>
      <c r="F23" s="66"/>
      <c r="G23" s="501"/>
      <c r="H23" s="502" t="s">
        <v>226</v>
      </c>
      <c r="I23" s="502"/>
      <c r="J23" s="502"/>
      <c r="K23" s="160"/>
      <c r="L23" s="67"/>
      <c r="M23" s="67"/>
    </row>
    <row r="24" spans="1:13" s="69" customFormat="1" ht="15" customHeight="1">
      <c r="A24" s="67"/>
      <c r="B24" s="67"/>
      <c r="C24" s="64"/>
      <c r="D24" s="65"/>
      <c r="E24" s="66"/>
      <c r="F24" s="66"/>
      <c r="G24" s="170"/>
      <c r="H24" s="64"/>
      <c r="I24" s="64"/>
      <c r="J24" s="64"/>
      <c r="K24" s="158"/>
      <c r="L24" s="67"/>
      <c r="M24" s="67"/>
    </row>
    <row r="25" spans="1:13" s="44" customFormat="1" ht="20.100000000000001" customHeight="1">
      <c r="A25" s="67"/>
      <c r="B25" s="67"/>
      <c r="C25" s="503" t="s">
        <v>227</v>
      </c>
      <c r="D25" s="503"/>
      <c r="E25" s="503"/>
      <c r="F25" s="504"/>
      <c r="G25" s="505" t="s">
        <v>503</v>
      </c>
      <c r="H25" s="505"/>
      <c r="I25" s="507" t="s">
        <v>219</v>
      </c>
      <c r="J25" s="507"/>
      <c r="K25" s="507"/>
      <c r="L25" s="67"/>
      <c r="M25" s="67"/>
    </row>
    <row r="26" spans="1:13" s="44" customFormat="1">
      <c r="A26" s="67"/>
      <c r="B26" s="67"/>
      <c r="C26" s="230"/>
      <c r="D26" s="169"/>
      <c r="E26" s="169"/>
      <c r="F26" s="231"/>
      <c r="G26" s="213" t="s">
        <v>221</v>
      </c>
      <c r="H26" s="214" t="s">
        <v>67</v>
      </c>
      <c r="I26" s="506" t="s">
        <v>68</v>
      </c>
      <c r="J26" s="506"/>
      <c r="K26" s="168" t="s">
        <v>69</v>
      </c>
      <c r="L26" s="67"/>
      <c r="M26" s="67"/>
    </row>
    <row r="27" spans="1:13" s="44" customFormat="1" ht="44.4" customHeight="1">
      <c r="A27" s="67"/>
      <c r="B27" s="67"/>
      <c r="C27" s="167" t="s">
        <v>222</v>
      </c>
      <c r="D27" s="67"/>
      <c r="E27" s="235" t="s">
        <v>505</v>
      </c>
      <c r="F27" s="66"/>
      <c r="G27" s="163" t="str">
        <f>IF(G25="Row","3m x 2m   (IP02-CPT-06R)","3m x 2m   (IP02-CPT-06C)")</f>
        <v>3m x 2m   (IP02-CPT-06C)</v>
      </c>
      <c r="H27" s="162"/>
      <c r="I27" s="499">
        <f>IF(G25="Row",5020,5598)</f>
        <v>5598</v>
      </c>
      <c r="J27" s="499"/>
      <c r="K27" s="161">
        <f>SUM(H27*I27)</f>
        <v>0</v>
      </c>
      <c r="L27" s="67"/>
      <c r="M27" s="67"/>
    </row>
    <row r="28" spans="1:13" s="44" customFormat="1" ht="40.799999999999997" customHeight="1">
      <c r="A28" s="67"/>
      <c r="B28" s="67"/>
      <c r="C28" s="167" t="s">
        <v>223</v>
      </c>
      <c r="D28" s="66"/>
      <c r="E28" s="235" t="s">
        <v>504</v>
      </c>
      <c r="F28" s="66"/>
      <c r="G28" s="163" t="str">
        <f>IF(G25="Row","3m x 3m   (IP02-CPT-09R)","3m x 3m   (IP02-CPT-09C)")</f>
        <v>3m x 3m   (IP02-CPT-09C)</v>
      </c>
      <c r="H28" s="162"/>
      <c r="I28" s="499">
        <f>IF(G25="Row",5020,5895)</f>
        <v>5895</v>
      </c>
      <c r="J28" s="499"/>
      <c r="K28" s="161">
        <f>SUM(H28*I28)</f>
        <v>0</v>
      </c>
      <c r="L28" s="67"/>
      <c r="M28" s="67"/>
    </row>
    <row r="29" spans="1:13" s="44" customFormat="1" ht="28.8" customHeight="1">
      <c r="A29" s="67"/>
      <c r="B29" s="67"/>
      <c r="C29" s="166"/>
      <c r="D29" s="66"/>
      <c r="E29" s="235" t="s">
        <v>507</v>
      </c>
      <c r="F29" s="66"/>
      <c r="G29" s="163" t="str">
        <f>IF(G25="Row","3m x 4m   (IP02-CPT-12R)","3m x 4m   (IP02-CPT-12C)")</f>
        <v>3m x 4m   (IP02-CPT-12C)</v>
      </c>
      <c r="H29" s="162"/>
      <c r="I29" s="499">
        <f>IF(G25="Row",5310,6190)</f>
        <v>6190</v>
      </c>
      <c r="J29" s="499"/>
      <c r="K29" s="161">
        <f>SUM(H29*I29)</f>
        <v>0</v>
      </c>
      <c r="L29" s="67"/>
      <c r="M29" s="67"/>
    </row>
    <row r="30" spans="1:13" s="44" customFormat="1" ht="24">
      <c r="A30" s="67"/>
      <c r="B30" s="67"/>
      <c r="C30" s="165"/>
      <c r="D30" s="164"/>
      <c r="E30" s="238" t="s">
        <v>506</v>
      </c>
      <c r="F30" s="164"/>
      <c r="G30" s="163" t="str">
        <f>IF(G25="Row","6m x 3m   (IP02-CPT-18R)","6m x 3m   (IP02-CPT-18C)")</f>
        <v>6m x 3m   (IP02-CPT-18C)</v>
      </c>
      <c r="H30" s="162"/>
      <c r="I30" s="499">
        <f>IF(G25="Row",5895,6775)</f>
        <v>6775</v>
      </c>
      <c r="J30" s="499"/>
      <c r="K30" s="161">
        <f>SUM(H30*I30)</f>
        <v>0</v>
      </c>
      <c r="L30" s="67"/>
      <c r="M30" s="67"/>
    </row>
    <row r="31" spans="1:13" s="44" customFormat="1" ht="15" customHeight="1">
      <c r="A31" s="67"/>
      <c r="B31" s="67"/>
      <c r="D31" s="66"/>
      <c r="E31" s="66"/>
      <c r="F31" s="69"/>
      <c r="G31" s="69"/>
      <c r="H31" s="69"/>
      <c r="I31" s="69"/>
      <c r="J31" s="69"/>
      <c r="K31" s="68"/>
      <c r="L31" s="67"/>
      <c r="M31" s="67"/>
    </row>
    <row r="32" spans="1:13" s="44" customFormat="1" ht="20.100000000000001" customHeight="1">
      <c r="A32" s="67"/>
      <c r="B32" s="67"/>
      <c r="C32" s="64"/>
      <c r="D32" s="65"/>
      <c r="E32" s="66"/>
      <c r="F32" s="66"/>
      <c r="G32" s="500" t="s">
        <v>224</v>
      </c>
      <c r="H32" s="502" t="s">
        <v>225</v>
      </c>
      <c r="I32" s="502"/>
      <c r="J32" s="502"/>
      <c r="K32" s="160"/>
      <c r="L32" s="67"/>
      <c r="M32" s="67"/>
    </row>
    <row r="33" spans="1:13" s="44" customFormat="1" ht="20.100000000000001" customHeight="1">
      <c r="A33" s="67"/>
      <c r="B33" s="67"/>
      <c r="C33" s="64"/>
      <c r="D33" s="65"/>
      <c r="E33" s="66"/>
      <c r="F33" s="66"/>
      <c r="G33" s="501"/>
      <c r="H33" s="502" t="s">
        <v>226</v>
      </c>
      <c r="I33" s="502"/>
      <c r="J33" s="502"/>
      <c r="K33" s="160"/>
      <c r="L33" s="67"/>
      <c r="M33" s="67"/>
    </row>
    <row r="34" spans="1:13" s="44" customFormat="1" ht="10.35" customHeight="1">
      <c r="A34" s="67"/>
      <c r="B34" s="67"/>
      <c r="C34" s="64"/>
      <c r="D34" s="65"/>
      <c r="E34" s="66"/>
      <c r="F34" s="66"/>
      <c r="G34" s="71"/>
      <c r="H34" s="159"/>
      <c r="I34" s="159"/>
      <c r="J34" s="159"/>
      <c r="K34" s="158"/>
      <c r="L34" s="67"/>
      <c r="M34" s="67"/>
    </row>
    <row r="35" spans="1:13" s="44" customFormat="1" ht="25.35" customHeight="1">
      <c r="A35" s="67"/>
      <c r="B35" s="67"/>
      <c r="C35" s="64"/>
      <c r="D35" s="65"/>
      <c r="E35" s="66"/>
      <c r="F35" s="66"/>
      <c r="G35" s="70"/>
      <c r="H35" s="494" t="s">
        <v>82</v>
      </c>
      <c r="I35" s="494"/>
      <c r="J35" s="494"/>
      <c r="K35" s="193">
        <f>SUM(K17:K20)+SUM(K27:K30)</f>
        <v>0</v>
      </c>
      <c r="L35" s="67"/>
      <c r="M35" s="67"/>
    </row>
    <row r="36" spans="1:13" s="4" customFormat="1" ht="25.35" customHeight="1">
      <c r="A36" s="37"/>
      <c r="B36" s="37"/>
      <c r="C36" s="73"/>
      <c r="D36" s="73"/>
      <c r="E36" s="73"/>
      <c r="F36" s="73"/>
      <c r="G36" s="73"/>
      <c r="H36" s="494" t="s">
        <v>228</v>
      </c>
      <c r="I36" s="494"/>
      <c r="J36" s="494"/>
      <c r="K36" s="193">
        <f>SUM(K35*15%)</f>
        <v>0</v>
      </c>
      <c r="L36" s="37"/>
      <c r="M36" s="37"/>
    </row>
    <row r="37" spans="1:13" s="4" customFormat="1" ht="25.35" customHeight="1" thickBot="1">
      <c r="A37" s="37"/>
      <c r="B37" s="37"/>
      <c r="C37" s="72"/>
      <c r="D37" s="72"/>
      <c r="E37" s="72"/>
      <c r="F37" s="72"/>
      <c r="G37" s="72"/>
      <c r="H37" s="495" t="s">
        <v>83</v>
      </c>
      <c r="I37" s="495"/>
      <c r="J37" s="495"/>
      <c r="K37" s="196">
        <f>SUM(K35:K36)</f>
        <v>0</v>
      </c>
      <c r="L37" s="37"/>
      <c r="M37" s="37"/>
    </row>
    <row r="38" spans="1:13" s="4" customFormat="1" ht="22.35" customHeight="1" thickBot="1">
      <c r="A38" s="37"/>
      <c r="B38" s="37"/>
      <c r="C38" s="72"/>
      <c r="D38" s="72"/>
      <c r="E38" s="72"/>
      <c r="F38" s="72"/>
      <c r="G38" s="72"/>
      <c r="H38" s="63"/>
      <c r="I38" s="42"/>
      <c r="J38" s="42"/>
      <c r="K38" s="42"/>
      <c r="L38" s="37"/>
      <c r="M38" s="37"/>
    </row>
    <row r="39" spans="1:13" s="5" customFormat="1" ht="41.1" customHeight="1" thickBot="1">
      <c r="A39" s="52"/>
      <c r="B39" s="52"/>
      <c r="C39" s="496" t="str">
        <f>Summary!C47</f>
        <v xml:space="preserve">SUBMIT COMPLETED ORDER FORMS TO: nicole@exposolutions.co.za </v>
      </c>
      <c r="D39" s="497"/>
      <c r="E39" s="497"/>
      <c r="F39" s="497"/>
      <c r="G39" s="497"/>
      <c r="H39" s="497"/>
      <c r="I39" s="497"/>
      <c r="J39" s="497"/>
      <c r="K39" s="498"/>
      <c r="L39" s="157"/>
      <c r="M39" s="156"/>
    </row>
    <row r="40" spans="1:13" s="5" customFormat="1" ht="8.1" customHeight="1">
      <c r="A40" s="17"/>
      <c r="B40" s="17"/>
      <c r="C40" s="17"/>
      <c r="D40" s="17"/>
      <c r="E40" s="17"/>
      <c r="F40" s="17"/>
      <c r="G40" s="17"/>
      <c r="H40" s="17"/>
      <c r="I40" s="19"/>
      <c r="J40" s="17"/>
      <c r="K40" s="17"/>
      <c r="L40" s="17"/>
      <c r="M40" s="17"/>
    </row>
    <row r="41" spans="1:13" s="5" customFormat="1" ht="159" customHeight="1">
      <c r="A41" s="17"/>
      <c r="B41" s="52"/>
      <c r="C41" s="353" t="s">
        <v>430</v>
      </c>
      <c r="D41" s="354"/>
      <c r="E41" s="354"/>
      <c r="F41" s="354"/>
      <c r="G41" s="354"/>
      <c r="H41" s="354"/>
      <c r="I41" s="354"/>
      <c r="J41" s="354"/>
      <c r="K41" s="355"/>
      <c r="L41" s="108"/>
      <c r="M41" s="17"/>
    </row>
    <row r="42" spans="1:13" s="5" customFormat="1" ht="8.1" customHeight="1">
      <c r="A42" s="17"/>
      <c r="B42" s="17"/>
      <c r="C42" s="34"/>
      <c r="D42" s="34"/>
      <c r="E42" s="34"/>
      <c r="F42" s="34"/>
      <c r="G42" s="34"/>
      <c r="H42" s="34"/>
      <c r="I42" s="35"/>
      <c r="J42" s="34"/>
      <c r="K42" s="34"/>
      <c r="L42" s="17"/>
      <c r="M42" s="17"/>
    </row>
    <row r="43" spans="1:13" s="5" customFormat="1" ht="30" customHeight="1">
      <c r="A43" s="17"/>
      <c r="B43" s="17"/>
      <c r="C43" s="488" t="str">
        <f>Summary!C49</f>
        <v>INTERNATIONAL GYNECOLOGIC CANCER SOCIETY GLOBAL MEETING  |  5 - 7 NOVEMBER 2025  | CENTURY CITY CONVENTION CENTRE</v>
      </c>
      <c r="D43" s="489"/>
      <c r="E43" s="489"/>
      <c r="F43" s="489"/>
      <c r="G43" s="489"/>
      <c r="H43" s="489"/>
      <c r="I43" s="489"/>
      <c r="J43" s="489"/>
      <c r="K43" s="490"/>
      <c r="L43" s="155"/>
      <c r="M43" s="17"/>
    </row>
    <row r="44" spans="1:13" s="5" customFormat="1" ht="60" customHeight="1">
      <c r="A44" s="17"/>
      <c r="B44" s="80"/>
      <c r="C44" s="491"/>
      <c r="D44" s="492"/>
      <c r="E44" s="492"/>
      <c r="F44" s="492"/>
      <c r="G44" s="492"/>
      <c r="H44" s="492"/>
      <c r="I44" s="492"/>
      <c r="J44" s="492"/>
      <c r="K44" s="493"/>
      <c r="L44" s="155"/>
      <c r="M44" s="17"/>
    </row>
    <row r="45" spans="1:13" ht="9.6" customHeight="1">
      <c r="A45" s="32"/>
      <c r="B45" s="32"/>
      <c r="C45" s="32"/>
      <c r="D45" s="32"/>
      <c r="E45" s="32"/>
      <c r="F45" s="32"/>
      <c r="G45" s="154"/>
      <c r="H45" s="154"/>
      <c r="I45" s="152"/>
      <c r="J45" s="153"/>
      <c r="K45" s="152"/>
      <c r="L45" s="32"/>
      <c r="M45" s="32"/>
    </row>
  </sheetData>
  <sheetProtection algorithmName="SHA-512" hashValue="mMps2H4nETI6yrniHwRloAkkC9ZNu78fEqSTMHe+i9rZLqtNhOh/s4mcTJf3rSTQDZ7lwOnGe5CvRsKR+y7xWQ==" saltValue="JJxJeoafwe/AiWkMNm88zA==" spinCount="100000" sheet="1" objects="1" scenarios="1"/>
  <protectedRanges>
    <protectedRange sqref="K3:K4" name="Show Logo"/>
    <protectedRange sqref="C39" name="Submission Details_1_1"/>
  </protectedRanges>
  <mergeCells count="35">
    <mergeCell ref="G22:G23"/>
    <mergeCell ref="H22:J22"/>
    <mergeCell ref="H23:J23"/>
    <mergeCell ref="C15:F15"/>
    <mergeCell ref="G15:H15"/>
    <mergeCell ref="I15:K15"/>
    <mergeCell ref="I16:J16"/>
    <mergeCell ref="I17:J17"/>
    <mergeCell ref="C6:C8"/>
    <mergeCell ref="G8:I8"/>
    <mergeCell ref="C11:K11"/>
    <mergeCell ref="C12:L12"/>
    <mergeCell ref="C13:K13"/>
    <mergeCell ref="I26:J26"/>
    <mergeCell ref="I27:J27"/>
    <mergeCell ref="I18:J18"/>
    <mergeCell ref="I19:J19"/>
    <mergeCell ref="I20:J20"/>
    <mergeCell ref="I25:K25"/>
    <mergeCell ref="C2:K4"/>
    <mergeCell ref="C43:K43"/>
    <mergeCell ref="C44:K44"/>
    <mergeCell ref="H35:J35"/>
    <mergeCell ref="H36:J36"/>
    <mergeCell ref="H37:J37"/>
    <mergeCell ref="C39:K39"/>
    <mergeCell ref="C41:K41"/>
    <mergeCell ref="I28:J28"/>
    <mergeCell ref="I29:J29"/>
    <mergeCell ref="I30:J30"/>
    <mergeCell ref="G32:G33"/>
    <mergeCell ref="H32:J32"/>
    <mergeCell ref="H33:J33"/>
    <mergeCell ref="C25:F25"/>
    <mergeCell ref="G25:H25"/>
  </mergeCells>
  <conditionalFormatting sqref="H17:H20">
    <cfRule type="cellIs" dxfId="2" priority="3" operator="greaterThan">
      <formula>0</formula>
    </cfRule>
  </conditionalFormatting>
  <conditionalFormatting sqref="H27:H30">
    <cfRule type="cellIs" dxfId="1" priority="1" operator="greaterThan">
      <formula>0</formula>
    </cfRule>
  </conditionalFormatting>
  <conditionalFormatting sqref="K22:K24 K32:K34">
    <cfRule type="containsText" dxfId="0" priority="2" operator="containsText" text="?">
      <formula>NOT(ISERROR(SEARCH("?",K22)))</formula>
    </cfRule>
  </conditionalFormatting>
  <dataValidations count="2">
    <dataValidation allowBlank="1" showInputMessage="1" showErrorMessage="1" promptTitle="Caution!" prompt="Please select your stand type using the drop-down arrow in the YELLOW highlighted box." sqref="H17:H20 H27:H30" xr:uid="{5F4DE884-A94E-0243-BB7C-9E7D2100983F}"/>
    <dataValidation type="list" allowBlank="1" showInputMessage="1" showErrorMessage="1" sqref="G15:H15 G25:H25" xr:uid="{D6413C9A-A553-F54B-8952-6324CCD7A442}">
      <formula1>"Row,Corner"</formula1>
    </dataValidation>
  </dataValidations>
  <printOptions horizontalCentered="1"/>
  <pageMargins left="0.23622047244094491" right="0.23622047244094491" top="0.23622047244094491" bottom="0.23622047244094491" header="0.31496062992125984" footer="0.31496062992125984"/>
  <pageSetup paperSize="9" scale="71"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12AC6-5357-3748-A8AE-CA6339FCA3C5}">
  <sheetPr>
    <tabColor rgb="FF002060"/>
    <pageSetUpPr fitToPage="1"/>
  </sheetPr>
  <dimension ref="A1:O130"/>
  <sheetViews>
    <sheetView view="pageBreakPreview" zoomScale="90" zoomScaleNormal="100" zoomScaleSheetLayoutView="90" workbookViewId="0"/>
  </sheetViews>
  <sheetFormatPr defaultColWidth="9.109375" defaultRowHeight="13.8"/>
  <cols>
    <col min="1" max="1" width="1.6640625" style="1" customWidth="1"/>
    <col min="2" max="2" width="0.6640625" style="1" customWidth="1"/>
    <col min="3" max="3" width="22.44140625" style="9" customWidth="1"/>
    <col min="4" max="4" width="1.6640625" style="1" customWidth="1"/>
    <col min="5" max="5" width="29.44140625" style="1" customWidth="1"/>
    <col min="6" max="6" width="1.44140625" style="1" customWidth="1"/>
    <col min="7" max="7" width="12.44140625" style="1" customWidth="1"/>
    <col min="8" max="8" width="1.6640625" style="1" customWidth="1"/>
    <col min="9" max="9" width="30.6640625" style="1" customWidth="1"/>
    <col min="10" max="10" width="15.109375" style="1" bestFit="1" customWidth="1"/>
    <col min="11" max="11" width="8.109375" style="9" customWidth="1"/>
    <col min="12" max="13" width="12.6640625" style="10" customWidth="1"/>
    <col min="14" max="14" width="0.6640625" style="1" customWidth="1"/>
    <col min="15" max="15" width="1.44140625" style="1" customWidth="1"/>
    <col min="16" max="16384" width="9.109375" style="1"/>
  </cols>
  <sheetData>
    <row r="1" spans="1:15" s="5" customFormat="1" ht="120" customHeight="1">
      <c r="A1" s="17"/>
      <c r="B1" s="17"/>
      <c r="C1" s="39"/>
      <c r="D1" s="17"/>
      <c r="E1" s="17"/>
      <c r="F1" s="17"/>
      <c r="G1" s="17"/>
      <c r="H1" s="17"/>
      <c r="I1" s="17"/>
      <c r="J1" s="17"/>
      <c r="K1" s="17"/>
      <c r="L1" s="39"/>
      <c r="M1" s="40"/>
      <c r="N1" s="17"/>
      <c r="O1" s="17"/>
    </row>
    <row r="2" spans="1:15" s="5" customFormat="1" ht="19.350000000000001" customHeight="1">
      <c r="A2" s="17"/>
      <c r="B2" s="17"/>
      <c r="C2" s="413" t="s">
        <v>168</v>
      </c>
      <c r="D2" s="17"/>
      <c r="E2" s="20" t="s">
        <v>35</v>
      </c>
      <c r="F2" s="17"/>
      <c r="G2" s="17"/>
      <c r="H2" s="17"/>
      <c r="I2" s="202"/>
      <c r="J2" s="202" t="s">
        <v>36</v>
      </c>
      <c r="K2" s="202"/>
      <c r="L2" s="39"/>
      <c r="M2" s="40"/>
      <c r="N2" s="17"/>
      <c r="O2" s="17"/>
    </row>
    <row r="3" spans="1:15" ht="19.350000000000001" customHeight="1">
      <c r="A3" s="18"/>
      <c r="B3" s="18"/>
      <c r="C3" s="508"/>
      <c r="D3" s="18"/>
      <c r="E3" s="409">
        <f>Summary!L4</f>
        <v>0</v>
      </c>
      <c r="F3" s="410"/>
      <c r="G3" s="410"/>
      <c r="H3" s="411"/>
      <c r="I3" s="203"/>
      <c r="J3" s="533">
        <f>Summary!L7</f>
        <v>0</v>
      </c>
      <c r="K3" s="534"/>
      <c r="L3" s="535"/>
      <c r="M3" s="18"/>
      <c r="N3" s="18"/>
      <c r="O3" s="18"/>
    </row>
    <row r="4" spans="1:15" ht="15" customHeight="1" thickBot="1">
      <c r="A4" s="18"/>
      <c r="B4" s="18"/>
      <c r="C4" s="29"/>
      <c r="D4" s="18"/>
      <c r="E4" s="18"/>
      <c r="F4" s="18"/>
      <c r="G4" s="18"/>
      <c r="H4" s="18"/>
      <c r="I4" s="18"/>
      <c r="J4" s="18"/>
      <c r="K4" s="18"/>
      <c r="L4" s="29"/>
      <c r="M4" s="31"/>
      <c r="N4" s="18"/>
      <c r="O4" s="18"/>
    </row>
    <row r="5" spans="1:15" ht="30" customHeight="1" thickBot="1">
      <c r="A5" s="23"/>
      <c r="B5" s="23"/>
      <c r="C5" s="325" t="s">
        <v>230</v>
      </c>
      <c r="D5" s="326"/>
      <c r="E5" s="326"/>
      <c r="F5" s="326"/>
      <c r="G5" s="326"/>
      <c r="H5" s="326"/>
      <c r="I5" s="326"/>
      <c r="J5" s="326"/>
      <c r="K5" s="326"/>
      <c r="L5" s="326"/>
      <c r="M5" s="326"/>
      <c r="N5" s="181"/>
      <c r="O5" s="18"/>
    </row>
    <row r="6" spans="1:15" s="7" customFormat="1" ht="4.3499999999999996" customHeight="1">
      <c r="A6" s="23"/>
      <c r="B6" s="23"/>
      <c r="C6" s="57"/>
      <c r="D6" s="23"/>
      <c r="E6" s="24"/>
      <c r="F6" s="24"/>
      <c r="G6" s="24"/>
      <c r="H6" s="24"/>
      <c r="I6" s="24"/>
      <c r="J6" s="24"/>
      <c r="K6" s="24"/>
      <c r="L6" s="204"/>
      <c r="M6" s="24"/>
      <c r="N6" s="23"/>
      <c r="O6" s="23"/>
    </row>
    <row r="7" spans="1:15" s="7" customFormat="1" ht="42" customHeight="1">
      <c r="A7" s="23"/>
      <c r="B7" s="23"/>
      <c r="C7" s="434" t="s">
        <v>231</v>
      </c>
      <c r="D7" s="434"/>
      <c r="E7" s="434"/>
      <c r="F7" s="434"/>
      <c r="G7" s="434"/>
      <c r="H7" s="434"/>
      <c r="I7" s="434"/>
      <c r="J7" s="434"/>
      <c r="K7" s="434"/>
      <c r="L7" s="434"/>
      <c r="M7" s="434"/>
      <c r="N7" s="434"/>
      <c r="O7" s="23"/>
    </row>
    <row r="8" spans="1:15" s="7" customFormat="1" ht="4.3499999999999996" customHeight="1">
      <c r="A8" s="23"/>
      <c r="B8" s="23"/>
      <c r="C8" s="25"/>
      <c r="D8" s="23"/>
      <c r="E8" s="26"/>
      <c r="F8" s="26"/>
      <c r="G8" s="26"/>
      <c r="H8" s="26"/>
      <c r="I8" s="26"/>
      <c r="J8" s="24"/>
      <c r="K8" s="36"/>
      <c r="L8" s="27"/>
      <c r="M8" s="26"/>
      <c r="N8" s="23"/>
      <c r="O8" s="23"/>
    </row>
    <row r="9" spans="1:15" s="8" customFormat="1" ht="14.4">
      <c r="A9" s="28"/>
      <c r="B9" s="28"/>
      <c r="C9" s="536" t="s">
        <v>64</v>
      </c>
      <c r="D9" s="536"/>
      <c r="E9" s="537" t="s">
        <v>65</v>
      </c>
      <c r="F9" s="538"/>
      <c r="G9" s="538"/>
      <c r="H9" s="538"/>
      <c r="I9" s="539"/>
      <c r="J9" s="180" t="s">
        <v>232</v>
      </c>
      <c r="K9" s="179" t="s">
        <v>67</v>
      </c>
      <c r="L9" s="205" t="s">
        <v>68</v>
      </c>
      <c r="M9" s="178" t="s">
        <v>69</v>
      </c>
      <c r="N9" s="28"/>
      <c r="O9" s="28"/>
    </row>
    <row r="10" spans="1:15" s="8" customFormat="1" ht="20.100000000000001" customHeight="1">
      <c r="A10" s="28"/>
      <c r="B10" s="28"/>
      <c r="C10" s="540" t="s">
        <v>233</v>
      </c>
      <c r="D10" s="540"/>
      <c r="E10" s="540"/>
      <c r="F10" s="540"/>
      <c r="G10" s="540"/>
      <c r="H10" s="540"/>
      <c r="I10" s="540"/>
      <c r="J10" s="446"/>
      <c r="K10" s="446"/>
      <c r="L10" s="446"/>
      <c r="M10" s="446"/>
      <c r="N10" s="28"/>
      <c r="O10" s="28"/>
    </row>
    <row r="11" spans="1:15" s="8" customFormat="1" ht="17.100000000000001" customHeight="1">
      <c r="A11" s="28"/>
      <c r="B11" s="28"/>
      <c r="C11" s="515" t="s">
        <v>538</v>
      </c>
      <c r="D11" s="515"/>
      <c r="E11" s="122" t="s">
        <v>433</v>
      </c>
      <c r="F11" s="517" t="s">
        <v>234</v>
      </c>
      <c r="G11" s="517"/>
      <c r="H11" s="517"/>
      <c r="I11" s="517"/>
      <c r="J11" s="114"/>
      <c r="K11" s="114"/>
      <c r="L11" s="225">
        <v>818.75</v>
      </c>
      <c r="M11" s="121">
        <f t="shared" ref="M11:M19" si="0">K11*L11</f>
        <v>0</v>
      </c>
      <c r="N11" s="28"/>
      <c r="O11" s="28"/>
    </row>
    <row r="12" spans="1:15" s="8" customFormat="1" ht="17.100000000000001" customHeight="1">
      <c r="A12" s="28"/>
      <c r="B12" s="28"/>
      <c r="C12" s="515" t="s">
        <v>539</v>
      </c>
      <c r="D12" s="515"/>
      <c r="E12" s="122" t="s">
        <v>235</v>
      </c>
      <c r="F12" s="517" t="s">
        <v>234</v>
      </c>
      <c r="G12" s="517"/>
      <c r="H12" s="517"/>
      <c r="I12" s="517"/>
      <c r="J12" s="114"/>
      <c r="K12" s="114"/>
      <c r="L12" s="226">
        <v>768.75</v>
      </c>
      <c r="M12" s="121">
        <f t="shared" si="0"/>
        <v>0</v>
      </c>
      <c r="N12" s="28"/>
      <c r="O12" s="28"/>
    </row>
    <row r="13" spans="1:15" s="8" customFormat="1" ht="17.100000000000001" customHeight="1">
      <c r="A13" s="28"/>
      <c r="B13" s="28"/>
      <c r="C13" s="515" t="s">
        <v>540</v>
      </c>
      <c r="D13" s="515"/>
      <c r="E13" s="122" t="s">
        <v>236</v>
      </c>
      <c r="F13" s="517" t="s">
        <v>234</v>
      </c>
      <c r="G13" s="517"/>
      <c r="H13" s="517"/>
      <c r="I13" s="517"/>
      <c r="J13" s="114"/>
      <c r="K13" s="114"/>
      <c r="L13" s="224">
        <v>643.75</v>
      </c>
      <c r="M13" s="121">
        <f t="shared" si="0"/>
        <v>0</v>
      </c>
      <c r="N13" s="28"/>
      <c r="O13" s="28"/>
    </row>
    <row r="14" spans="1:15" s="8" customFormat="1" ht="17.100000000000001" customHeight="1">
      <c r="A14" s="28"/>
      <c r="B14" s="28"/>
      <c r="C14" s="515" t="s">
        <v>541</v>
      </c>
      <c r="D14" s="515"/>
      <c r="E14" s="122" t="s">
        <v>237</v>
      </c>
      <c r="F14" s="517" t="s">
        <v>238</v>
      </c>
      <c r="G14" s="517"/>
      <c r="H14" s="517"/>
      <c r="I14" s="517"/>
      <c r="J14" s="114"/>
      <c r="K14" s="114"/>
      <c r="L14" s="226">
        <v>643.75</v>
      </c>
      <c r="M14" s="121">
        <f t="shared" si="0"/>
        <v>0</v>
      </c>
      <c r="N14" s="28"/>
      <c r="O14" s="28"/>
    </row>
    <row r="15" spans="1:15" s="8" customFormat="1" ht="28.35" customHeight="1">
      <c r="A15" s="28"/>
      <c r="B15" s="28"/>
      <c r="C15" s="515" t="s">
        <v>542</v>
      </c>
      <c r="D15" s="515"/>
      <c r="E15" s="122" t="s">
        <v>239</v>
      </c>
      <c r="F15" s="531" t="s">
        <v>240</v>
      </c>
      <c r="G15" s="531"/>
      <c r="H15" s="531"/>
      <c r="I15" s="531"/>
      <c r="J15" s="114"/>
      <c r="K15" s="114"/>
      <c r="L15" s="224">
        <v>562.5</v>
      </c>
      <c r="M15" s="121">
        <f t="shared" si="0"/>
        <v>0</v>
      </c>
      <c r="N15" s="28"/>
      <c r="O15" s="28"/>
    </row>
    <row r="16" spans="1:15" s="8" customFormat="1" ht="17.100000000000001" customHeight="1">
      <c r="A16" s="28"/>
      <c r="B16" s="28"/>
      <c r="C16" s="515" t="s">
        <v>543</v>
      </c>
      <c r="D16" s="515"/>
      <c r="E16" s="122" t="s">
        <v>454</v>
      </c>
      <c r="F16" s="531" t="s">
        <v>350</v>
      </c>
      <c r="G16" s="531"/>
      <c r="H16" s="531"/>
      <c r="I16" s="531"/>
      <c r="J16" s="114"/>
      <c r="K16" s="114"/>
      <c r="L16" s="224">
        <v>743.75</v>
      </c>
      <c r="M16" s="121">
        <f>K16*L16</f>
        <v>0</v>
      </c>
      <c r="N16" s="28"/>
      <c r="O16" s="28"/>
    </row>
    <row r="17" spans="1:15" s="8" customFormat="1" ht="17.100000000000001" customHeight="1">
      <c r="A17" s="28"/>
      <c r="B17" s="28"/>
      <c r="C17" s="515" t="s">
        <v>544</v>
      </c>
      <c r="D17" s="515"/>
      <c r="E17" s="122" t="s">
        <v>455</v>
      </c>
      <c r="F17" s="531" t="s">
        <v>456</v>
      </c>
      <c r="G17" s="531"/>
      <c r="H17" s="531"/>
      <c r="I17" s="531"/>
      <c r="J17" s="114"/>
      <c r="K17" s="114"/>
      <c r="L17" s="224">
        <v>706.25</v>
      </c>
      <c r="M17" s="121">
        <f>K17*L17</f>
        <v>0</v>
      </c>
      <c r="N17" s="28"/>
      <c r="O17" s="28"/>
    </row>
    <row r="18" spans="1:15" s="8" customFormat="1" ht="17.100000000000001" customHeight="1">
      <c r="A18" s="28"/>
      <c r="B18" s="28"/>
      <c r="C18" s="515" t="s">
        <v>457</v>
      </c>
      <c r="D18" s="515"/>
      <c r="E18" s="122" t="s">
        <v>241</v>
      </c>
      <c r="F18" s="531"/>
      <c r="G18" s="531"/>
      <c r="H18" s="531"/>
      <c r="I18" s="531"/>
      <c r="J18" s="114"/>
      <c r="K18" s="114"/>
      <c r="L18" s="224">
        <v>768.75</v>
      </c>
      <c r="M18" s="121">
        <f t="shared" si="0"/>
        <v>0</v>
      </c>
      <c r="N18" s="28"/>
      <c r="O18" s="28"/>
    </row>
    <row r="19" spans="1:15" s="8" customFormat="1" ht="17.100000000000001" customHeight="1">
      <c r="A19" s="28"/>
      <c r="B19" s="28"/>
      <c r="C19" s="515" t="s">
        <v>458</v>
      </c>
      <c r="D19" s="515"/>
      <c r="E19" s="122" t="s">
        <v>242</v>
      </c>
      <c r="F19" s="517"/>
      <c r="G19" s="517"/>
      <c r="H19" s="517"/>
      <c r="I19" s="517"/>
      <c r="J19" s="114"/>
      <c r="K19" s="114"/>
      <c r="L19" s="224">
        <v>768.75</v>
      </c>
      <c r="M19" s="121">
        <f t="shared" si="0"/>
        <v>0</v>
      </c>
      <c r="N19" s="28"/>
      <c r="O19" s="28"/>
    </row>
    <row r="20" spans="1:15" s="8" customFormat="1" ht="17.100000000000001" customHeight="1">
      <c r="A20" s="28"/>
      <c r="B20" s="28"/>
      <c r="C20" s="515" t="s">
        <v>459</v>
      </c>
      <c r="D20" s="515"/>
      <c r="E20" s="122" t="s">
        <v>243</v>
      </c>
      <c r="F20" s="531"/>
      <c r="G20" s="531"/>
      <c r="H20" s="531"/>
      <c r="I20" s="531"/>
      <c r="J20" s="114"/>
      <c r="K20" s="114"/>
      <c r="L20" s="224">
        <v>768.75</v>
      </c>
      <c r="M20" s="121">
        <f t="shared" ref="M20:M21" si="1">K20*L20</f>
        <v>0</v>
      </c>
      <c r="N20" s="28"/>
      <c r="O20" s="28"/>
    </row>
    <row r="21" spans="1:15" s="8" customFormat="1" ht="17.100000000000001" customHeight="1">
      <c r="A21" s="28"/>
      <c r="B21" s="28"/>
      <c r="C21" s="515" t="s">
        <v>545</v>
      </c>
      <c r="D21" s="515"/>
      <c r="E21" s="122" t="s">
        <v>244</v>
      </c>
      <c r="F21" s="531" t="s">
        <v>245</v>
      </c>
      <c r="G21" s="531"/>
      <c r="H21" s="531"/>
      <c r="I21" s="531"/>
      <c r="J21" s="114"/>
      <c r="K21" s="114"/>
      <c r="L21" s="224">
        <v>768.75</v>
      </c>
      <c r="M21" s="121">
        <f t="shared" si="1"/>
        <v>0</v>
      </c>
      <c r="N21" s="28"/>
      <c r="O21" s="28"/>
    </row>
    <row r="22" spans="1:15" s="8" customFormat="1" ht="20.100000000000001" customHeight="1">
      <c r="A22" s="28"/>
      <c r="B22" s="28"/>
      <c r="C22" s="532" t="s">
        <v>246</v>
      </c>
      <c r="D22" s="532"/>
      <c r="E22" s="532"/>
      <c r="F22" s="532"/>
      <c r="G22" s="532"/>
      <c r="H22" s="532"/>
      <c r="I22" s="532"/>
      <c r="J22" s="518"/>
      <c r="K22" s="518"/>
      <c r="L22" s="446"/>
      <c r="M22" s="446"/>
      <c r="N22" s="28"/>
      <c r="O22" s="28"/>
    </row>
    <row r="23" spans="1:15" s="8" customFormat="1" ht="17.100000000000001" customHeight="1">
      <c r="A23" s="28"/>
      <c r="B23" s="28"/>
      <c r="C23" s="515" t="s">
        <v>247</v>
      </c>
      <c r="D23" s="515"/>
      <c r="E23" s="227" t="s">
        <v>248</v>
      </c>
      <c r="F23" s="516"/>
      <c r="G23" s="516"/>
      <c r="H23" s="516"/>
      <c r="I23" s="516"/>
      <c r="J23" s="114"/>
      <c r="K23" s="114"/>
      <c r="L23" s="225">
        <v>887.5</v>
      </c>
      <c r="M23" s="121">
        <f t="shared" ref="M23:M32" si="2">K23*L23</f>
        <v>0</v>
      </c>
      <c r="N23" s="28"/>
      <c r="O23" s="28"/>
    </row>
    <row r="24" spans="1:15" s="8" customFormat="1" ht="17.100000000000001" customHeight="1">
      <c r="A24" s="28"/>
      <c r="B24" s="28"/>
      <c r="C24" s="515" t="s">
        <v>249</v>
      </c>
      <c r="D24" s="515"/>
      <c r="E24" s="227" t="s">
        <v>250</v>
      </c>
      <c r="F24" s="516" t="s">
        <v>234</v>
      </c>
      <c r="G24" s="516"/>
      <c r="H24" s="516"/>
      <c r="I24" s="516"/>
      <c r="J24" s="114"/>
      <c r="K24" s="114"/>
      <c r="L24" s="224">
        <v>1006.25</v>
      </c>
      <c r="M24" s="121">
        <f t="shared" si="2"/>
        <v>0</v>
      </c>
      <c r="N24" s="28"/>
      <c r="O24" s="28"/>
    </row>
    <row r="25" spans="1:15" s="8" customFormat="1" ht="27" customHeight="1">
      <c r="A25" s="28"/>
      <c r="B25" s="28"/>
      <c r="C25" s="515" t="s">
        <v>251</v>
      </c>
      <c r="D25" s="515"/>
      <c r="E25" s="227" t="s">
        <v>252</v>
      </c>
      <c r="F25" s="517" t="s">
        <v>253</v>
      </c>
      <c r="G25" s="517"/>
      <c r="H25" s="517"/>
      <c r="I25" s="517"/>
      <c r="J25" s="114"/>
      <c r="K25" s="114"/>
      <c r="L25" s="224">
        <v>818.75</v>
      </c>
      <c r="M25" s="121">
        <f t="shared" si="2"/>
        <v>0</v>
      </c>
      <c r="N25" s="28"/>
      <c r="O25" s="28"/>
    </row>
    <row r="26" spans="1:15" s="8" customFormat="1" ht="17.100000000000001" customHeight="1">
      <c r="A26" s="28"/>
      <c r="B26" s="28"/>
      <c r="C26" s="515" t="s">
        <v>254</v>
      </c>
      <c r="D26" s="515"/>
      <c r="E26" s="227" t="s">
        <v>255</v>
      </c>
      <c r="F26" s="516" t="s">
        <v>256</v>
      </c>
      <c r="G26" s="516"/>
      <c r="H26" s="516"/>
      <c r="I26" s="516"/>
      <c r="J26" s="114"/>
      <c r="K26" s="114"/>
      <c r="L26" s="224">
        <v>1106.25</v>
      </c>
      <c r="M26" s="121">
        <f t="shared" si="2"/>
        <v>0</v>
      </c>
      <c r="N26" s="28"/>
      <c r="O26" s="28"/>
    </row>
    <row r="27" spans="1:15" s="8" customFormat="1" ht="17.100000000000001" customHeight="1">
      <c r="A27" s="28"/>
      <c r="B27" s="28"/>
      <c r="C27" s="515" t="s">
        <v>257</v>
      </c>
      <c r="D27" s="515"/>
      <c r="E27" s="227" t="s">
        <v>258</v>
      </c>
      <c r="F27" s="516" t="s">
        <v>256</v>
      </c>
      <c r="G27" s="516"/>
      <c r="H27" s="516"/>
      <c r="I27" s="516"/>
      <c r="J27" s="114"/>
      <c r="K27" s="114"/>
      <c r="L27" s="224">
        <v>818.75</v>
      </c>
      <c r="M27" s="121">
        <f t="shared" si="2"/>
        <v>0</v>
      </c>
      <c r="N27" s="28"/>
      <c r="O27" s="28"/>
    </row>
    <row r="28" spans="1:15" s="8" customFormat="1" ht="17.100000000000001" customHeight="1">
      <c r="A28" s="28"/>
      <c r="B28" s="28"/>
      <c r="C28" s="515" t="s">
        <v>546</v>
      </c>
      <c r="D28" s="515"/>
      <c r="E28" s="227" t="s">
        <v>259</v>
      </c>
      <c r="F28" s="516" t="s">
        <v>260</v>
      </c>
      <c r="G28" s="516"/>
      <c r="H28" s="516"/>
      <c r="I28" s="516"/>
      <c r="J28" s="114"/>
      <c r="K28" s="114"/>
      <c r="L28" s="224">
        <v>1306.25</v>
      </c>
      <c r="M28" s="121">
        <f t="shared" si="2"/>
        <v>0</v>
      </c>
      <c r="N28" s="28"/>
      <c r="O28" s="28"/>
    </row>
    <row r="29" spans="1:15" s="8" customFormat="1" ht="17.100000000000001" customHeight="1">
      <c r="A29" s="28"/>
      <c r="B29" s="28"/>
      <c r="C29" s="515" t="s">
        <v>547</v>
      </c>
      <c r="D29" s="515"/>
      <c r="E29" s="227" t="s">
        <v>261</v>
      </c>
      <c r="F29" s="516" t="s">
        <v>260</v>
      </c>
      <c r="G29" s="516"/>
      <c r="H29" s="516"/>
      <c r="I29" s="516"/>
      <c r="J29" s="114"/>
      <c r="K29" s="114"/>
      <c r="L29" s="224">
        <v>1006.25</v>
      </c>
      <c r="M29" s="121">
        <f t="shared" si="2"/>
        <v>0</v>
      </c>
      <c r="N29" s="28"/>
      <c r="O29" s="28"/>
    </row>
    <row r="30" spans="1:15" s="8" customFormat="1" ht="17.100000000000001" customHeight="1">
      <c r="A30" s="28"/>
      <c r="B30" s="28"/>
      <c r="C30" s="515" t="s">
        <v>548</v>
      </c>
      <c r="D30" s="515"/>
      <c r="E30" s="227" t="s">
        <v>262</v>
      </c>
      <c r="F30" s="516" t="s">
        <v>263</v>
      </c>
      <c r="G30" s="516"/>
      <c r="H30" s="516"/>
      <c r="I30" s="516"/>
      <c r="J30" s="114"/>
      <c r="K30" s="114"/>
      <c r="L30" s="224">
        <v>1306.25</v>
      </c>
      <c r="M30" s="121">
        <f t="shared" si="2"/>
        <v>0</v>
      </c>
      <c r="N30" s="28"/>
      <c r="O30" s="28"/>
    </row>
    <row r="31" spans="1:15" s="8" customFormat="1" ht="17.100000000000001" customHeight="1">
      <c r="A31" s="28"/>
      <c r="B31" s="28"/>
      <c r="C31" s="515" t="s">
        <v>264</v>
      </c>
      <c r="D31" s="515"/>
      <c r="E31" s="227" t="s">
        <v>265</v>
      </c>
      <c r="F31" s="516" t="s">
        <v>263</v>
      </c>
      <c r="G31" s="516"/>
      <c r="H31" s="516"/>
      <c r="I31" s="516"/>
      <c r="J31" s="114"/>
      <c r="K31" s="114"/>
      <c r="L31" s="224">
        <v>1006.25</v>
      </c>
      <c r="M31" s="121">
        <f t="shared" ref="M31" si="3">K31*L31</f>
        <v>0</v>
      </c>
      <c r="N31" s="28"/>
      <c r="O31" s="28"/>
    </row>
    <row r="32" spans="1:15" s="8" customFormat="1" ht="17.100000000000001" customHeight="1">
      <c r="A32" s="28"/>
      <c r="B32" s="28"/>
      <c r="C32" s="515" t="s">
        <v>549</v>
      </c>
      <c r="D32" s="515"/>
      <c r="E32" s="227" t="s">
        <v>460</v>
      </c>
      <c r="F32" s="516" t="s">
        <v>456</v>
      </c>
      <c r="G32" s="516"/>
      <c r="H32" s="516"/>
      <c r="I32" s="516"/>
      <c r="J32" s="114"/>
      <c r="K32" s="114"/>
      <c r="L32" s="224">
        <v>1443.75</v>
      </c>
      <c r="M32" s="121">
        <f t="shared" si="2"/>
        <v>0</v>
      </c>
      <c r="N32" s="28"/>
      <c r="O32" s="28"/>
    </row>
    <row r="33" spans="1:15" s="8" customFormat="1" ht="19.8" customHeight="1">
      <c r="A33" s="28"/>
      <c r="B33" s="28"/>
      <c r="C33" s="446" t="s">
        <v>266</v>
      </c>
      <c r="D33" s="446"/>
      <c r="E33" s="446"/>
      <c r="F33" s="446"/>
      <c r="G33" s="446"/>
      <c r="H33" s="446"/>
      <c r="I33" s="446"/>
      <c r="J33" s="518"/>
      <c r="K33" s="518"/>
      <c r="L33" s="446"/>
      <c r="M33" s="446"/>
      <c r="N33" s="28"/>
      <c r="O33" s="28"/>
    </row>
    <row r="34" spans="1:15" s="8" customFormat="1" ht="36" customHeight="1">
      <c r="A34" s="28"/>
      <c r="B34" s="28"/>
      <c r="C34" s="515" t="s">
        <v>330</v>
      </c>
      <c r="D34" s="515"/>
      <c r="E34" s="222" t="s">
        <v>268</v>
      </c>
      <c r="F34" s="531" t="s">
        <v>269</v>
      </c>
      <c r="G34" s="531"/>
      <c r="H34" s="531"/>
      <c r="I34" s="531"/>
      <c r="J34" s="114"/>
      <c r="K34" s="114"/>
      <c r="L34" s="223">
        <v>2231.25</v>
      </c>
      <c r="M34" s="121">
        <f>K34*L34</f>
        <v>0</v>
      </c>
      <c r="N34" s="28"/>
      <c r="O34" s="28"/>
    </row>
    <row r="35" spans="1:15" s="8" customFormat="1" ht="36" customHeight="1">
      <c r="A35" s="28"/>
      <c r="B35" s="28"/>
      <c r="C35" s="515" t="s">
        <v>327</v>
      </c>
      <c r="D35" s="515"/>
      <c r="E35" s="222" t="s">
        <v>271</v>
      </c>
      <c r="F35" s="531" t="s">
        <v>272</v>
      </c>
      <c r="G35" s="531"/>
      <c r="H35" s="531"/>
      <c r="I35" s="531"/>
      <c r="J35" s="114"/>
      <c r="K35" s="114"/>
      <c r="L35" s="223">
        <v>3031.25</v>
      </c>
      <c r="M35" s="121">
        <f>K35*L35</f>
        <v>0</v>
      </c>
      <c r="N35" s="28"/>
      <c r="O35" s="28"/>
    </row>
    <row r="36" spans="1:15" s="8" customFormat="1" ht="36" customHeight="1">
      <c r="A36" s="28"/>
      <c r="B36" s="28"/>
      <c r="C36" s="515" t="s">
        <v>333</v>
      </c>
      <c r="D36" s="515"/>
      <c r="E36" s="222" t="s">
        <v>274</v>
      </c>
      <c r="F36" s="531" t="s">
        <v>275</v>
      </c>
      <c r="G36" s="531"/>
      <c r="H36" s="531"/>
      <c r="I36" s="531"/>
      <c r="J36" s="114"/>
      <c r="K36" s="114"/>
      <c r="L36" s="223">
        <v>5256.25</v>
      </c>
      <c r="M36" s="121">
        <f>K36*L36</f>
        <v>0</v>
      </c>
      <c r="N36" s="28"/>
      <c r="O36" s="28"/>
    </row>
    <row r="37" spans="1:15" s="8" customFormat="1" ht="19.8" customHeight="1">
      <c r="A37" s="28"/>
      <c r="B37" s="28"/>
      <c r="C37" s="446" t="s">
        <v>276</v>
      </c>
      <c r="D37" s="446"/>
      <c r="E37" s="446"/>
      <c r="F37" s="446"/>
      <c r="G37" s="446"/>
      <c r="H37" s="446"/>
      <c r="I37" s="446"/>
      <c r="J37" s="518"/>
      <c r="K37" s="518"/>
      <c r="L37" s="446"/>
      <c r="M37" s="446"/>
      <c r="N37" s="28"/>
      <c r="O37" s="28"/>
    </row>
    <row r="38" spans="1:15" s="8" customFormat="1" ht="17.100000000000001" customHeight="1">
      <c r="A38" s="28"/>
      <c r="B38" s="28"/>
      <c r="C38" s="515" t="s">
        <v>550</v>
      </c>
      <c r="D38" s="515"/>
      <c r="E38" s="122" t="s">
        <v>277</v>
      </c>
      <c r="F38" s="517" t="s">
        <v>278</v>
      </c>
      <c r="G38" s="517"/>
      <c r="H38" s="517"/>
      <c r="I38" s="517"/>
      <c r="J38" s="114"/>
      <c r="K38" s="114"/>
      <c r="L38" s="223">
        <v>343.75</v>
      </c>
      <c r="M38" s="121">
        <f t="shared" ref="M38:M50" si="4">K38*L38</f>
        <v>0</v>
      </c>
      <c r="N38" s="28"/>
      <c r="O38" s="28"/>
    </row>
    <row r="39" spans="1:15" s="8" customFormat="1" ht="17.100000000000001" customHeight="1">
      <c r="A39" s="28"/>
      <c r="B39" s="28"/>
      <c r="C39" s="515" t="s">
        <v>279</v>
      </c>
      <c r="D39" s="515"/>
      <c r="E39" s="122" t="s">
        <v>280</v>
      </c>
      <c r="F39" s="517"/>
      <c r="G39" s="517"/>
      <c r="H39" s="517"/>
      <c r="I39" s="517"/>
      <c r="J39" s="114"/>
      <c r="K39" s="114"/>
      <c r="L39" s="223">
        <v>450</v>
      </c>
      <c r="M39" s="121">
        <f t="shared" si="4"/>
        <v>0</v>
      </c>
      <c r="N39" s="28"/>
      <c r="O39" s="28"/>
    </row>
    <row r="40" spans="1:15" s="8" customFormat="1" ht="17.100000000000001" customHeight="1">
      <c r="A40" s="28"/>
      <c r="B40" s="28"/>
      <c r="C40" s="515" t="s">
        <v>281</v>
      </c>
      <c r="D40" s="515"/>
      <c r="E40" s="122" t="s">
        <v>282</v>
      </c>
      <c r="F40" s="517" t="s">
        <v>256</v>
      </c>
      <c r="G40" s="517"/>
      <c r="H40" s="517"/>
      <c r="I40" s="517"/>
      <c r="J40" s="114"/>
      <c r="K40" s="114"/>
      <c r="L40" s="223">
        <v>331.25</v>
      </c>
      <c r="M40" s="121">
        <f t="shared" si="4"/>
        <v>0</v>
      </c>
      <c r="N40" s="28"/>
      <c r="O40" s="28"/>
    </row>
    <row r="41" spans="1:15" s="8" customFormat="1" ht="17.100000000000001" customHeight="1">
      <c r="A41" s="28"/>
      <c r="B41" s="28"/>
      <c r="C41" s="515" t="s">
        <v>283</v>
      </c>
      <c r="D41" s="515"/>
      <c r="E41" s="122" t="s">
        <v>284</v>
      </c>
      <c r="F41" s="517"/>
      <c r="G41" s="517"/>
      <c r="H41" s="517"/>
      <c r="I41" s="517"/>
      <c r="J41" s="114"/>
      <c r="K41" s="114"/>
      <c r="L41" s="223">
        <v>512.5</v>
      </c>
      <c r="M41" s="121">
        <f t="shared" si="4"/>
        <v>0</v>
      </c>
      <c r="N41" s="28"/>
      <c r="O41" s="28"/>
    </row>
    <row r="42" spans="1:15" s="8" customFormat="1" ht="17.100000000000001" customHeight="1">
      <c r="A42" s="28"/>
      <c r="B42" s="28"/>
      <c r="C42" s="515" t="s">
        <v>551</v>
      </c>
      <c r="D42" s="515"/>
      <c r="E42" s="122" t="s">
        <v>285</v>
      </c>
      <c r="F42" s="531" t="s">
        <v>234</v>
      </c>
      <c r="G42" s="531"/>
      <c r="H42" s="531"/>
      <c r="I42" s="531"/>
      <c r="J42" s="114"/>
      <c r="K42" s="114"/>
      <c r="L42" s="223">
        <v>543.75</v>
      </c>
      <c r="M42" s="121">
        <f t="shared" si="4"/>
        <v>0</v>
      </c>
      <c r="N42" s="28"/>
      <c r="O42" s="28"/>
    </row>
    <row r="43" spans="1:15" s="8" customFormat="1" ht="17.100000000000001" customHeight="1">
      <c r="A43" s="28"/>
      <c r="B43" s="28"/>
      <c r="C43" s="515" t="s">
        <v>552</v>
      </c>
      <c r="D43" s="515"/>
      <c r="E43" s="122" t="s">
        <v>286</v>
      </c>
      <c r="F43" s="531" t="s">
        <v>234</v>
      </c>
      <c r="G43" s="531"/>
      <c r="H43" s="531"/>
      <c r="I43" s="531"/>
      <c r="J43" s="114"/>
      <c r="K43" s="114"/>
      <c r="L43" s="223">
        <v>543.75</v>
      </c>
      <c r="M43" s="121">
        <f t="shared" si="4"/>
        <v>0</v>
      </c>
      <c r="N43" s="28"/>
      <c r="O43" s="28"/>
    </row>
    <row r="44" spans="1:15" s="8" customFormat="1" ht="17.100000000000001" customHeight="1">
      <c r="A44" s="28"/>
      <c r="B44" s="28"/>
      <c r="C44" s="515" t="s">
        <v>553</v>
      </c>
      <c r="D44" s="515"/>
      <c r="E44" s="122" t="s">
        <v>287</v>
      </c>
      <c r="F44" s="531" t="s">
        <v>288</v>
      </c>
      <c r="G44" s="531"/>
      <c r="H44" s="531"/>
      <c r="I44" s="531"/>
      <c r="J44" s="114"/>
      <c r="K44" s="114"/>
      <c r="L44" s="223">
        <v>768.75</v>
      </c>
      <c r="M44" s="121">
        <f t="shared" si="4"/>
        <v>0</v>
      </c>
      <c r="N44" s="28"/>
      <c r="O44" s="28"/>
    </row>
    <row r="45" spans="1:15" s="8" customFormat="1" ht="17.100000000000001" customHeight="1">
      <c r="A45" s="28"/>
      <c r="B45" s="28"/>
      <c r="C45" s="515" t="s">
        <v>289</v>
      </c>
      <c r="D45" s="515"/>
      <c r="E45" s="122" t="s">
        <v>290</v>
      </c>
      <c r="F45" s="517"/>
      <c r="G45" s="517"/>
      <c r="H45" s="517"/>
      <c r="I45" s="517"/>
      <c r="J45" s="114"/>
      <c r="K45" s="114"/>
      <c r="L45" s="223">
        <v>768.75</v>
      </c>
      <c r="M45" s="121">
        <f t="shared" si="4"/>
        <v>0</v>
      </c>
      <c r="N45" s="28"/>
      <c r="O45" s="28"/>
    </row>
    <row r="46" spans="1:15" s="8" customFormat="1" ht="17.100000000000001" customHeight="1">
      <c r="A46" s="28"/>
      <c r="B46" s="28"/>
      <c r="C46" s="515" t="s">
        <v>554</v>
      </c>
      <c r="D46" s="515"/>
      <c r="E46" s="122" t="s">
        <v>291</v>
      </c>
      <c r="F46" s="531" t="s">
        <v>292</v>
      </c>
      <c r="G46" s="531"/>
      <c r="H46" s="531"/>
      <c r="I46" s="531"/>
      <c r="J46" s="114"/>
      <c r="K46" s="114"/>
      <c r="L46" s="223">
        <v>250</v>
      </c>
      <c r="M46" s="121">
        <f t="shared" si="4"/>
        <v>0</v>
      </c>
      <c r="N46" s="28"/>
      <c r="O46" s="28"/>
    </row>
    <row r="47" spans="1:15" s="8" customFormat="1" ht="17.100000000000001" customHeight="1">
      <c r="A47" s="28"/>
      <c r="B47" s="28"/>
      <c r="C47" s="515" t="s">
        <v>555</v>
      </c>
      <c r="D47" s="515"/>
      <c r="E47" s="122" t="s">
        <v>293</v>
      </c>
      <c r="F47" s="517" t="s">
        <v>294</v>
      </c>
      <c r="G47" s="517"/>
      <c r="H47" s="517"/>
      <c r="I47" s="517"/>
      <c r="J47" s="114"/>
      <c r="K47" s="114"/>
      <c r="L47" s="223">
        <v>287.5</v>
      </c>
      <c r="M47" s="121">
        <f t="shared" si="4"/>
        <v>0</v>
      </c>
      <c r="N47" s="28"/>
      <c r="O47" s="28"/>
    </row>
    <row r="48" spans="1:15" s="8" customFormat="1" ht="17.100000000000001" customHeight="1">
      <c r="A48" s="28"/>
      <c r="B48" s="28"/>
      <c r="C48" s="515" t="s">
        <v>556</v>
      </c>
      <c r="D48" s="515"/>
      <c r="E48" s="122" t="s">
        <v>295</v>
      </c>
      <c r="F48" s="531" t="s">
        <v>296</v>
      </c>
      <c r="G48" s="531"/>
      <c r="H48" s="531"/>
      <c r="I48" s="531"/>
      <c r="J48" s="114"/>
      <c r="K48" s="114"/>
      <c r="L48" s="223">
        <v>543.75</v>
      </c>
      <c r="M48" s="121">
        <f t="shared" si="4"/>
        <v>0</v>
      </c>
      <c r="N48" s="28"/>
      <c r="O48" s="28"/>
    </row>
    <row r="49" spans="1:15" s="8" customFormat="1" ht="17.100000000000001" customHeight="1">
      <c r="A49" s="28"/>
      <c r="B49" s="28"/>
      <c r="C49" s="515" t="s">
        <v>297</v>
      </c>
      <c r="D49" s="515"/>
      <c r="E49" s="122" t="s">
        <v>298</v>
      </c>
      <c r="F49" s="517" t="s">
        <v>299</v>
      </c>
      <c r="G49" s="517"/>
      <c r="H49" s="517"/>
      <c r="I49" s="517"/>
      <c r="J49" s="114"/>
      <c r="K49" s="114"/>
      <c r="L49" s="223">
        <v>706.25</v>
      </c>
      <c r="M49" s="121">
        <f t="shared" si="4"/>
        <v>0</v>
      </c>
      <c r="N49" s="28"/>
      <c r="O49" s="28"/>
    </row>
    <row r="50" spans="1:15" s="8" customFormat="1" ht="17.100000000000001" customHeight="1">
      <c r="A50" s="28"/>
      <c r="B50" s="28"/>
      <c r="C50" s="515" t="s">
        <v>496</v>
      </c>
      <c r="D50" s="515"/>
      <c r="E50" s="122" t="s">
        <v>301</v>
      </c>
      <c r="F50" s="517" t="s">
        <v>256</v>
      </c>
      <c r="G50" s="517"/>
      <c r="H50" s="517"/>
      <c r="I50" s="517"/>
      <c r="J50" s="114"/>
      <c r="K50" s="114"/>
      <c r="L50" s="223">
        <v>512.5</v>
      </c>
      <c r="M50" s="121">
        <f t="shared" si="4"/>
        <v>0</v>
      </c>
      <c r="N50" s="28"/>
      <c r="O50" s="28"/>
    </row>
    <row r="51" spans="1:15" s="8" customFormat="1" ht="17.100000000000001" customHeight="1">
      <c r="A51" s="28"/>
      <c r="B51" s="28"/>
      <c r="C51" s="515" t="s">
        <v>300</v>
      </c>
      <c r="D51" s="515"/>
      <c r="E51" s="122" t="s">
        <v>462</v>
      </c>
      <c r="F51" s="517" t="s">
        <v>464</v>
      </c>
      <c r="G51" s="517"/>
      <c r="H51" s="517"/>
      <c r="I51" s="517"/>
      <c r="J51" s="114"/>
      <c r="K51" s="114"/>
      <c r="L51" s="223">
        <v>481.25</v>
      </c>
      <c r="M51" s="121">
        <f t="shared" ref="M51:M52" si="5">K51*L51</f>
        <v>0</v>
      </c>
      <c r="N51" s="28"/>
      <c r="O51" s="28"/>
    </row>
    <row r="52" spans="1:15" s="8" customFormat="1" ht="17.100000000000001" customHeight="1">
      <c r="A52" s="28"/>
      <c r="B52" s="28"/>
      <c r="C52" s="515" t="s">
        <v>461</v>
      </c>
      <c r="D52" s="515"/>
      <c r="E52" s="122" t="s">
        <v>497</v>
      </c>
      <c r="F52" s="517" t="s">
        <v>463</v>
      </c>
      <c r="G52" s="517"/>
      <c r="H52" s="517"/>
      <c r="I52" s="517"/>
      <c r="J52" s="114"/>
      <c r="K52" s="114"/>
      <c r="L52" s="223">
        <v>481.25</v>
      </c>
      <c r="M52" s="121">
        <f t="shared" si="5"/>
        <v>0</v>
      </c>
      <c r="N52" s="28"/>
      <c r="O52" s="28"/>
    </row>
    <row r="53" spans="1:15" s="8" customFormat="1" ht="19.8" customHeight="1">
      <c r="A53" s="28"/>
      <c r="B53" s="28"/>
      <c r="C53" s="446" t="s">
        <v>302</v>
      </c>
      <c r="D53" s="446"/>
      <c r="E53" s="446"/>
      <c r="F53" s="446"/>
      <c r="G53" s="446"/>
      <c r="H53" s="446"/>
      <c r="I53" s="446"/>
      <c r="J53" s="518"/>
      <c r="K53" s="518"/>
      <c r="L53" s="446"/>
      <c r="M53" s="446"/>
      <c r="N53" s="28"/>
      <c r="O53" s="28"/>
    </row>
    <row r="54" spans="1:15" s="8" customFormat="1" ht="17.100000000000001" customHeight="1">
      <c r="A54" s="28"/>
      <c r="B54" s="28"/>
      <c r="C54" s="515" t="s">
        <v>557</v>
      </c>
      <c r="D54" s="515"/>
      <c r="E54" s="227" t="s">
        <v>303</v>
      </c>
      <c r="F54" s="517" t="s">
        <v>304</v>
      </c>
      <c r="G54" s="517"/>
      <c r="H54" s="517"/>
      <c r="I54" s="517"/>
      <c r="J54" s="114"/>
      <c r="K54" s="114"/>
      <c r="L54" s="223">
        <v>768.75</v>
      </c>
      <c r="M54" s="121">
        <f t="shared" ref="M54:M66" si="6">K54*L54</f>
        <v>0</v>
      </c>
      <c r="N54" s="28"/>
      <c r="O54" s="28"/>
    </row>
    <row r="55" spans="1:15" s="8" customFormat="1" ht="17.100000000000001" customHeight="1">
      <c r="A55" s="28"/>
      <c r="B55" s="28"/>
      <c r="C55" s="515" t="s">
        <v>305</v>
      </c>
      <c r="D55" s="515"/>
      <c r="E55" s="227" t="s">
        <v>306</v>
      </c>
      <c r="F55" s="517" t="s">
        <v>307</v>
      </c>
      <c r="G55" s="517"/>
      <c r="H55" s="517"/>
      <c r="I55" s="517"/>
      <c r="J55" s="114"/>
      <c r="K55" s="114"/>
      <c r="L55" s="223">
        <v>768.75</v>
      </c>
      <c r="M55" s="121">
        <f t="shared" si="6"/>
        <v>0</v>
      </c>
      <c r="N55" s="28"/>
      <c r="O55" s="28"/>
    </row>
    <row r="56" spans="1:15" s="8" customFormat="1" ht="17.100000000000001" customHeight="1">
      <c r="A56" s="28"/>
      <c r="B56" s="28"/>
      <c r="C56" s="515" t="s">
        <v>308</v>
      </c>
      <c r="D56" s="515"/>
      <c r="E56" s="227" t="s">
        <v>309</v>
      </c>
      <c r="F56" s="517" t="s">
        <v>256</v>
      </c>
      <c r="G56" s="517"/>
      <c r="H56" s="517"/>
      <c r="I56" s="517"/>
      <c r="J56" s="114"/>
      <c r="K56" s="114"/>
      <c r="L56" s="223">
        <v>1012.5</v>
      </c>
      <c r="M56" s="121">
        <f t="shared" si="6"/>
        <v>0</v>
      </c>
      <c r="N56" s="28"/>
      <c r="O56" s="28"/>
    </row>
    <row r="57" spans="1:15" s="8" customFormat="1" ht="17.100000000000001" customHeight="1">
      <c r="A57" s="28"/>
      <c r="B57" s="28"/>
      <c r="C57" s="515" t="s">
        <v>310</v>
      </c>
      <c r="D57" s="515"/>
      <c r="E57" s="227" t="s">
        <v>311</v>
      </c>
      <c r="F57" s="517" t="s">
        <v>256</v>
      </c>
      <c r="G57" s="517"/>
      <c r="H57" s="517"/>
      <c r="I57" s="517"/>
      <c r="J57" s="114"/>
      <c r="K57" s="114"/>
      <c r="L57" s="223">
        <v>1212.5</v>
      </c>
      <c r="M57" s="121">
        <f t="shared" si="6"/>
        <v>0</v>
      </c>
      <c r="N57" s="28"/>
      <c r="O57" s="28"/>
    </row>
    <row r="58" spans="1:15" s="8" customFormat="1" ht="17.100000000000001" customHeight="1">
      <c r="A58" s="28"/>
      <c r="B58" s="28"/>
      <c r="C58" s="515" t="s">
        <v>312</v>
      </c>
      <c r="D58" s="515"/>
      <c r="E58" s="227" t="s">
        <v>313</v>
      </c>
      <c r="F58" s="517"/>
      <c r="G58" s="517"/>
      <c r="H58" s="517"/>
      <c r="I58" s="517"/>
      <c r="J58" s="114"/>
      <c r="K58" s="114"/>
      <c r="L58" s="223">
        <v>1106.25</v>
      </c>
      <c r="M58" s="121">
        <f t="shared" si="6"/>
        <v>0</v>
      </c>
      <c r="N58" s="28"/>
      <c r="O58" s="28"/>
    </row>
    <row r="59" spans="1:15" s="8" customFormat="1" ht="17.100000000000001" customHeight="1">
      <c r="A59" s="28"/>
      <c r="B59" s="28"/>
      <c r="C59" s="515" t="s">
        <v>558</v>
      </c>
      <c r="D59" s="515"/>
      <c r="E59" s="227" t="s">
        <v>314</v>
      </c>
      <c r="F59" s="517" t="s">
        <v>234</v>
      </c>
      <c r="G59" s="517"/>
      <c r="H59" s="517"/>
      <c r="I59" s="517"/>
      <c r="J59" s="114"/>
      <c r="K59" s="114"/>
      <c r="L59" s="223">
        <v>962.5</v>
      </c>
      <c r="M59" s="121">
        <f t="shared" si="6"/>
        <v>0</v>
      </c>
      <c r="N59" s="28"/>
      <c r="O59" s="28"/>
    </row>
    <row r="60" spans="1:15" s="8" customFormat="1" ht="17.100000000000001" customHeight="1">
      <c r="A60" s="28"/>
      <c r="B60" s="28"/>
      <c r="C60" s="515" t="s">
        <v>559</v>
      </c>
      <c r="D60" s="515"/>
      <c r="E60" s="227" t="s">
        <v>465</v>
      </c>
      <c r="F60" s="517" t="s">
        <v>234</v>
      </c>
      <c r="G60" s="517"/>
      <c r="H60" s="517"/>
      <c r="I60" s="517"/>
      <c r="J60" s="114"/>
      <c r="K60" s="114"/>
      <c r="L60" s="223">
        <v>1168.75</v>
      </c>
      <c r="M60" s="121">
        <f t="shared" ref="M60" si="7">K60*L60</f>
        <v>0</v>
      </c>
      <c r="N60" s="28"/>
      <c r="O60" s="28"/>
    </row>
    <row r="61" spans="1:15" s="8" customFormat="1" ht="17.100000000000001" customHeight="1">
      <c r="A61" s="28"/>
      <c r="B61" s="28"/>
      <c r="C61" s="515" t="s">
        <v>318</v>
      </c>
      <c r="D61" s="515"/>
      <c r="E61" s="227" t="s">
        <v>315</v>
      </c>
      <c r="F61" s="517" t="s">
        <v>316</v>
      </c>
      <c r="G61" s="517"/>
      <c r="H61" s="517"/>
      <c r="I61" s="517"/>
      <c r="J61" s="114"/>
      <c r="K61" s="114"/>
      <c r="L61" s="223">
        <v>1212.5</v>
      </c>
      <c r="M61" s="121">
        <f t="shared" si="6"/>
        <v>0</v>
      </c>
      <c r="N61" s="28"/>
      <c r="O61" s="28"/>
    </row>
    <row r="62" spans="1:15" s="8" customFormat="1" ht="17.100000000000001" customHeight="1">
      <c r="A62" s="28"/>
      <c r="B62" s="28"/>
      <c r="C62" s="515" t="s">
        <v>320</v>
      </c>
      <c r="D62" s="515"/>
      <c r="E62" s="227" t="s">
        <v>317</v>
      </c>
      <c r="F62" s="517" t="s">
        <v>256</v>
      </c>
      <c r="G62" s="517"/>
      <c r="H62" s="517"/>
      <c r="I62" s="517"/>
      <c r="J62" s="114"/>
      <c r="K62" s="114"/>
      <c r="L62" s="223">
        <v>806.25</v>
      </c>
      <c r="M62" s="121">
        <f t="shared" si="6"/>
        <v>0</v>
      </c>
      <c r="N62" s="28"/>
      <c r="O62" s="28"/>
    </row>
    <row r="63" spans="1:15" s="8" customFormat="1" ht="17.100000000000001" customHeight="1">
      <c r="A63" s="28"/>
      <c r="B63" s="28"/>
      <c r="C63" s="515" t="s">
        <v>322</v>
      </c>
      <c r="D63" s="515"/>
      <c r="E63" s="227" t="s">
        <v>319</v>
      </c>
      <c r="F63" s="517" t="s">
        <v>256</v>
      </c>
      <c r="G63" s="517"/>
      <c r="H63" s="517"/>
      <c r="I63" s="517"/>
      <c r="J63" s="114"/>
      <c r="K63" s="114"/>
      <c r="L63" s="223">
        <v>1306.25</v>
      </c>
      <c r="M63" s="121">
        <f t="shared" si="6"/>
        <v>0</v>
      </c>
      <c r="N63" s="28"/>
      <c r="O63" s="28"/>
    </row>
    <row r="64" spans="1:15" s="8" customFormat="1" ht="17.100000000000001" customHeight="1">
      <c r="A64" s="28"/>
      <c r="B64" s="28"/>
      <c r="C64" s="515" t="s">
        <v>324</v>
      </c>
      <c r="D64" s="515"/>
      <c r="E64" s="227" t="s">
        <v>321</v>
      </c>
      <c r="F64" s="517"/>
      <c r="G64" s="517"/>
      <c r="H64" s="517"/>
      <c r="I64" s="517"/>
      <c r="J64" s="114"/>
      <c r="K64" s="114"/>
      <c r="L64" s="223">
        <v>1912.5</v>
      </c>
      <c r="M64" s="121">
        <f t="shared" si="6"/>
        <v>0</v>
      </c>
      <c r="N64" s="28"/>
      <c r="O64" s="28"/>
    </row>
    <row r="65" spans="1:15" s="8" customFormat="1" ht="17.100000000000001" customHeight="1">
      <c r="A65" s="28"/>
      <c r="B65" s="28"/>
      <c r="C65" s="515" t="s">
        <v>466</v>
      </c>
      <c r="D65" s="515"/>
      <c r="E65" s="227" t="s">
        <v>323</v>
      </c>
      <c r="F65" s="517" t="s">
        <v>316</v>
      </c>
      <c r="G65" s="517"/>
      <c r="H65" s="517"/>
      <c r="I65" s="517"/>
      <c r="J65" s="114"/>
      <c r="K65" s="114"/>
      <c r="L65" s="223">
        <v>1912.5</v>
      </c>
      <c r="M65" s="121">
        <f t="shared" si="6"/>
        <v>0</v>
      </c>
      <c r="N65" s="28"/>
      <c r="O65" s="28"/>
    </row>
    <row r="66" spans="1:15" s="8" customFormat="1" ht="17.100000000000001" customHeight="1">
      <c r="A66" s="28"/>
      <c r="B66" s="28"/>
      <c r="C66" s="515" t="s">
        <v>467</v>
      </c>
      <c r="D66" s="515"/>
      <c r="E66" s="227" t="s">
        <v>325</v>
      </c>
      <c r="F66" s="517" t="s">
        <v>316</v>
      </c>
      <c r="G66" s="517"/>
      <c r="H66" s="517"/>
      <c r="I66" s="517"/>
      <c r="J66" s="114"/>
      <c r="K66" s="114"/>
      <c r="L66" s="223">
        <v>1912.5</v>
      </c>
      <c r="M66" s="121">
        <f t="shared" si="6"/>
        <v>0</v>
      </c>
      <c r="N66" s="28"/>
      <c r="O66" s="28"/>
    </row>
    <row r="67" spans="1:15" s="8" customFormat="1" ht="19.8" customHeight="1">
      <c r="A67" s="28"/>
      <c r="B67" s="28"/>
      <c r="C67" s="446" t="s">
        <v>326</v>
      </c>
      <c r="D67" s="446"/>
      <c r="E67" s="446"/>
      <c r="F67" s="446"/>
      <c r="G67" s="446"/>
      <c r="H67" s="446"/>
      <c r="I67" s="446"/>
      <c r="J67" s="518"/>
      <c r="K67" s="518"/>
      <c r="L67" s="446"/>
      <c r="M67" s="446"/>
      <c r="N67" s="28"/>
      <c r="O67" s="28"/>
    </row>
    <row r="68" spans="1:15" s="8" customFormat="1" ht="36" customHeight="1">
      <c r="A68" s="28"/>
      <c r="B68" s="28"/>
      <c r="C68" s="515" t="s">
        <v>270</v>
      </c>
      <c r="D68" s="515"/>
      <c r="E68" s="222" t="s">
        <v>328</v>
      </c>
      <c r="F68" s="531" t="s">
        <v>329</v>
      </c>
      <c r="G68" s="531"/>
      <c r="H68" s="531"/>
      <c r="I68" s="531"/>
      <c r="J68" s="114"/>
      <c r="K68" s="114"/>
      <c r="L68" s="223">
        <v>1512.5</v>
      </c>
      <c r="M68" s="121">
        <f>K68*L68</f>
        <v>0</v>
      </c>
      <c r="N68" s="28"/>
      <c r="O68" s="28"/>
    </row>
    <row r="69" spans="1:15" s="8" customFormat="1" ht="36" customHeight="1">
      <c r="A69" s="28"/>
      <c r="B69" s="28"/>
      <c r="C69" s="515" t="s">
        <v>267</v>
      </c>
      <c r="D69" s="515"/>
      <c r="E69" s="222" t="s">
        <v>331</v>
      </c>
      <c r="F69" s="531" t="s">
        <v>332</v>
      </c>
      <c r="G69" s="531"/>
      <c r="H69" s="531"/>
      <c r="I69" s="531"/>
      <c r="J69" s="114"/>
      <c r="K69" s="114"/>
      <c r="L69" s="223">
        <v>2218.75</v>
      </c>
      <c r="M69" s="121">
        <f>K69*L69</f>
        <v>0</v>
      </c>
      <c r="N69" s="28"/>
      <c r="O69" s="28"/>
    </row>
    <row r="70" spans="1:15" s="8" customFormat="1" ht="36" customHeight="1">
      <c r="A70" s="28"/>
      <c r="B70" s="28"/>
      <c r="C70" s="515" t="s">
        <v>273</v>
      </c>
      <c r="D70" s="515"/>
      <c r="E70" s="222" t="s">
        <v>334</v>
      </c>
      <c r="F70" s="531" t="s">
        <v>335</v>
      </c>
      <c r="G70" s="531"/>
      <c r="H70" s="531"/>
      <c r="I70" s="531"/>
      <c r="J70" s="114"/>
      <c r="K70" s="114"/>
      <c r="L70" s="223">
        <v>2831.25</v>
      </c>
      <c r="M70" s="121">
        <f>K70*L70</f>
        <v>0</v>
      </c>
      <c r="N70" s="28"/>
      <c r="O70" s="28"/>
    </row>
    <row r="71" spans="1:15" s="8" customFormat="1" ht="19.8" customHeight="1">
      <c r="A71" s="28"/>
      <c r="B71" s="28"/>
      <c r="C71" s="446" t="s">
        <v>336</v>
      </c>
      <c r="D71" s="446"/>
      <c r="E71" s="446"/>
      <c r="F71" s="446"/>
      <c r="G71" s="446"/>
      <c r="H71" s="446"/>
      <c r="I71" s="446"/>
      <c r="J71" s="518"/>
      <c r="K71" s="518"/>
      <c r="L71" s="446"/>
      <c r="M71" s="446"/>
      <c r="N71" s="28"/>
      <c r="O71" s="28"/>
    </row>
    <row r="72" spans="1:15" s="8" customFormat="1" ht="17.100000000000001" customHeight="1">
      <c r="A72" s="28"/>
      <c r="B72" s="28"/>
      <c r="C72" s="515" t="s">
        <v>560</v>
      </c>
      <c r="D72" s="515"/>
      <c r="E72" s="122" t="s">
        <v>337</v>
      </c>
      <c r="F72" s="516" t="s">
        <v>338</v>
      </c>
      <c r="G72" s="516"/>
      <c r="H72" s="516"/>
      <c r="I72" s="516"/>
      <c r="J72" s="114"/>
      <c r="K72" s="114"/>
      <c r="L72" s="223">
        <v>2425</v>
      </c>
      <c r="M72" s="121">
        <f>K72*L72</f>
        <v>0</v>
      </c>
      <c r="N72" s="28"/>
      <c r="O72" s="28"/>
    </row>
    <row r="73" spans="1:15" s="8" customFormat="1" ht="17.100000000000001" customHeight="1">
      <c r="A73" s="28"/>
      <c r="B73" s="28"/>
      <c r="C73" s="515" t="s">
        <v>561</v>
      </c>
      <c r="D73" s="515"/>
      <c r="E73" s="122" t="s">
        <v>339</v>
      </c>
      <c r="F73" s="516" t="s">
        <v>338</v>
      </c>
      <c r="G73" s="516"/>
      <c r="H73" s="516"/>
      <c r="I73" s="516"/>
      <c r="J73" s="114"/>
      <c r="K73" s="114"/>
      <c r="L73" s="223">
        <v>1918.75</v>
      </c>
      <c r="M73" s="121">
        <f>K73*L73</f>
        <v>0</v>
      </c>
      <c r="N73" s="28"/>
      <c r="O73" s="28"/>
    </row>
    <row r="74" spans="1:15" s="8" customFormat="1" ht="17.100000000000001" customHeight="1">
      <c r="A74" s="28"/>
      <c r="B74" s="28"/>
      <c r="C74" s="397" t="s">
        <v>562</v>
      </c>
      <c r="D74" s="397"/>
      <c r="E74" s="122" t="s">
        <v>340</v>
      </c>
      <c r="F74" s="516" t="s">
        <v>338</v>
      </c>
      <c r="G74" s="516"/>
      <c r="H74" s="516"/>
      <c r="I74" s="516"/>
      <c r="J74" s="114"/>
      <c r="K74" s="114"/>
      <c r="L74" s="223">
        <v>1418.75</v>
      </c>
      <c r="M74" s="121">
        <f>K74*L74</f>
        <v>0</v>
      </c>
      <c r="N74" s="28"/>
      <c r="O74" s="28"/>
    </row>
    <row r="75" spans="1:15" s="8" customFormat="1" ht="17.100000000000001" customHeight="1">
      <c r="A75" s="28"/>
      <c r="B75" s="28"/>
      <c r="C75" s="515" t="s">
        <v>563</v>
      </c>
      <c r="D75" s="515"/>
      <c r="E75" s="122" t="s">
        <v>341</v>
      </c>
      <c r="F75" s="516" t="s">
        <v>338</v>
      </c>
      <c r="G75" s="516"/>
      <c r="H75" s="516"/>
      <c r="I75" s="516"/>
      <c r="J75" s="114"/>
      <c r="K75" s="114"/>
      <c r="L75" s="223">
        <v>706.25</v>
      </c>
      <c r="M75" s="121">
        <f>K75*L75</f>
        <v>0</v>
      </c>
      <c r="N75" s="28"/>
      <c r="O75" s="28"/>
    </row>
    <row r="76" spans="1:15" s="8" customFormat="1" ht="17.100000000000001" customHeight="1">
      <c r="A76" s="28"/>
      <c r="B76" s="28"/>
      <c r="C76" s="515" t="s">
        <v>564</v>
      </c>
      <c r="D76" s="515"/>
      <c r="E76" s="122" t="s">
        <v>342</v>
      </c>
      <c r="F76" s="516" t="s">
        <v>338</v>
      </c>
      <c r="G76" s="516"/>
      <c r="H76" s="516"/>
      <c r="I76" s="516"/>
      <c r="J76" s="114"/>
      <c r="K76" s="114"/>
      <c r="L76" s="223">
        <v>543.75</v>
      </c>
      <c r="M76" s="121">
        <f>K76*L76</f>
        <v>0</v>
      </c>
      <c r="N76" s="28"/>
      <c r="O76" s="28"/>
    </row>
    <row r="77" spans="1:15" s="8" customFormat="1" ht="19.8" customHeight="1">
      <c r="A77" s="28"/>
      <c r="B77" s="28"/>
      <c r="C77" s="446" t="s">
        <v>343</v>
      </c>
      <c r="D77" s="446"/>
      <c r="E77" s="446"/>
      <c r="F77" s="446"/>
      <c r="G77" s="446"/>
      <c r="H77" s="446"/>
      <c r="I77" s="446"/>
      <c r="J77" s="518"/>
      <c r="K77" s="518"/>
      <c r="L77" s="446"/>
      <c r="M77" s="446"/>
      <c r="N77" s="28"/>
      <c r="O77" s="28"/>
    </row>
    <row r="78" spans="1:15" s="8" customFormat="1" ht="17.100000000000001" customHeight="1">
      <c r="A78" s="28"/>
      <c r="B78" s="28"/>
      <c r="C78" s="397" t="s">
        <v>565</v>
      </c>
      <c r="D78" s="397"/>
      <c r="E78" s="122" t="s">
        <v>344</v>
      </c>
      <c r="F78" s="517" t="s">
        <v>473</v>
      </c>
      <c r="G78" s="517"/>
      <c r="H78" s="517"/>
      <c r="I78" s="517"/>
      <c r="J78" s="114"/>
      <c r="K78" s="114"/>
      <c r="L78" s="223">
        <v>3031.25</v>
      </c>
      <c r="M78" s="121">
        <f t="shared" ref="M78:M90" si="8">K78*L78</f>
        <v>0</v>
      </c>
      <c r="N78" s="28"/>
      <c r="O78" s="28"/>
    </row>
    <row r="79" spans="1:15" s="8" customFormat="1" ht="17.100000000000001" customHeight="1">
      <c r="A79" s="28"/>
      <c r="B79" s="28"/>
      <c r="C79" s="397" t="s">
        <v>566</v>
      </c>
      <c r="D79" s="397"/>
      <c r="E79" s="122" t="s">
        <v>345</v>
      </c>
      <c r="F79" s="517" t="s">
        <v>346</v>
      </c>
      <c r="G79" s="517"/>
      <c r="H79" s="517"/>
      <c r="I79" s="517"/>
      <c r="J79" s="114"/>
      <c r="K79" s="114"/>
      <c r="L79" s="223">
        <v>2025</v>
      </c>
      <c r="M79" s="121">
        <f t="shared" si="8"/>
        <v>0</v>
      </c>
      <c r="N79" s="28"/>
      <c r="O79" s="28"/>
    </row>
    <row r="80" spans="1:15" s="8" customFormat="1" ht="17.100000000000001" customHeight="1">
      <c r="A80" s="28"/>
      <c r="B80" s="28"/>
      <c r="C80" s="397" t="s">
        <v>567</v>
      </c>
      <c r="D80" s="397"/>
      <c r="E80" s="122" t="s">
        <v>347</v>
      </c>
      <c r="F80" s="516" t="s">
        <v>348</v>
      </c>
      <c r="G80" s="516"/>
      <c r="H80" s="516"/>
      <c r="I80" s="516"/>
      <c r="J80" s="114"/>
      <c r="K80" s="114"/>
      <c r="L80" s="223">
        <v>3031.25</v>
      </c>
      <c r="M80" s="121">
        <f t="shared" si="8"/>
        <v>0</v>
      </c>
      <c r="N80" s="28"/>
      <c r="O80" s="28"/>
    </row>
    <row r="81" spans="1:15" s="8" customFormat="1" ht="17.100000000000001" customHeight="1">
      <c r="A81" s="28"/>
      <c r="B81" s="28"/>
      <c r="C81" s="397" t="s">
        <v>568</v>
      </c>
      <c r="D81" s="397"/>
      <c r="E81" s="122" t="s">
        <v>349</v>
      </c>
      <c r="F81" s="516" t="s">
        <v>348</v>
      </c>
      <c r="G81" s="516"/>
      <c r="H81" s="516"/>
      <c r="I81" s="516"/>
      <c r="J81" s="114"/>
      <c r="K81" s="114"/>
      <c r="L81" s="223">
        <v>2025</v>
      </c>
      <c r="M81" s="121">
        <f t="shared" si="8"/>
        <v>0</v>
      </c>
      <c r="N81" s="28"/>
      <c r="O81" s="28"/>
    </row>
    <row r="82" spans="1:15" s="8" customFormat="1" ht="17.100000000000001" customHeight="1">
      <c r="A82" s="28"/>
      <c r="B82" s="28"/>
      <c r="C82" s="515" t="s">
        <v>569</v>
      </c>
      <c r="D82" s="515"/>
      <c r="E82" s="122" t="s">
        <v>474</v>
      </c>
      <c r="F82" s="516" t="s">
        <v>475</v>
      </c>
      <c r="G82" s="516"/>
      <c r="H82" s="516"/>
      <c r="I82" s="516"/>
      <c r="J82" s="114"/>
      <c r="K82" s="114"/>
      <c r="L82" s="223">
        <v>2625</v>
      </c>
      <c r="M82" s="121">
        <f t="shared" si="8"/>
        <v>0</v>
      </c>
      <c r="N82" s="28"/>
      <c r="O82" s="28"/>
    </row>
    <row r="83" spans="1:15" s="8" customFormat="1" ht="17.100000000000001" customHeight="1">
      <c r="A83" s="28"/>
      <c r="B83" s="28"/>
      <c r="C83" s="515" t="s">
        <v>476</v>
      </c>
      <c r="D83" s="515"/>
      <c r="E83" s="122" t="s">
        <v>477</v>
      </c>
      <c r="F83" s="516" t="s">
        <v>478</v>
      </c>
      <c r="G83" s="516"/>
      <c r="H83" s="516"/>
      <c r="I83" s="516"/>
      <c r="J83" s="114"/>
      <c r="K83" s="114"/>
      <c r="L83" s="223">
        <v>1943.75</v>
      </c>
      <c r="M83" s="121">
        <f t="shared" si="8"/>
        <v>0</v>
      </c>
      <c r="N83" s="28"/>
      <c r="O83" s="28"/>
    </row>
    <row r="84" spans="1:15" s="8" customFormat="1" ht="17.100000000000001" customHeight="1">
      <c r="A84" s="28"/>
      <c r="B84" s="28"/>
      <c r="C84" s="515" t="s">
        <v>351</v>
      </c>
      <c r="D84" s="515"/>
      <c r="E84" s="122" t="s">
        <v>479</v>
      </c>
      <c r="F84" s="516" t="s">
        <v>480</v>
      </c>
      <c r="G84" s="516"/>
      <c r="H84" s="516"/>
      <c r="I84" s="516"/>
      <c r="J84" s="114"/>
      <c r="K84" s="114"/>
      <c r="L84" s="223">
        <v>1943.75</v>
      </c>
      <c r="M84" s="121">
        <f t="shared" si="8"/>
        <v>0</v>
      </c>
      <c r="N84" s="28"/>
      <c r="O84" s="28"/>
    </row>
    <row r="85" spans="1:15" s="8" customFormat="1" ht="17.100000000000001" customHeight="1">
      <c r="A85" s="28"/>
      <c r="B85" s="28"/>
      <c r="C85" s="515" t="s">
        <v>570</v>
      </c>
      <c r="D85" s="515"/>
      <c r="E85" s="122" t="s">
        <v>481</v>
      </c>
      <c r="F85" s="516" t="s">
        <v>482</v>
      </c>
      <c r="G85" s="516"/>
      <c r="H85" s="516"/>
      <c r="I85" s="516"/>
      <c r="J85" s="114"/>
      <c r="K85" s="114"/>
      <c r="L85" s="223">
        <v>1943.75</v>
      </c>
      <c r="M85" s="121">
        <f t="shared" ref="M85:M88" si="9">K85*L85</f>
        <v>0</v>
      </c>
      <c r="N85" s="28"/>
      <c r="O85" s="28"/>
    </row>
    <row r="86" spans="1:15" s="8" customFormat="1" ht="17.100000000000001" customHeight="1">
      <c r="A86" s="28"/>
      <c r="B86" s="28"/>
      <c r="C86" s="515" t="s">
        <v>483</v>
      </c>
      <c r="D86" s="515"/>
      <c r="E86" s="122" t="s">
        <v>484</v>
      </c>
      <c r="F86" s="516" t="s">
        <v>485</v>
      </c>
      <c r="G86" s="516"/>
      <c r="H86" s="516"/>
      <c r="I86" s="516"/>
      <c r="J86" s="114"/>
      <c r="K86" s="114"/>
      <c r="L86" s="223">
        <v>1943.75</v>
      </c>
      <c r="M86" s="121">
        <f t="shared" si="9"/>
        <v>0</v>
      </c>
      <c r="N86" s="28"/>
      <c r="O86" s="28"/>
    </row>
    <row r="87" spans="1:15" s="8" customFormat="1" ht="17.100000000000001" customHeight="1">
      <c r="A87" s="28"/>
      <c r="B87" s="28"/>
      <c r="C87" s="397" t="s">
        <v>488</v>
      </c>
      <c r="D87" s="397"/>
      <c r="E87" s="122" t="s">
        <v>486</v>
      </c>
      <c r="F87" s="516" t="s">
        <v>256</v>
      </c>
      <c r="G87" s="516"/>
      <c r="H87" s="516"/>
      <c r="I87" s="516"/>
      <c r="J87" s="114"/>
      <c r="K87" s="114"/>
      <c r="L87" s="223">
        <v>1943.75</v>
      </c>
      <c r="M87" s="121">
        <f t="shared" si="9"/>
        <v>0</v>
      </c>
      <c r="N87" s="28"/>
      <c r="O87" s="28"/>
    </row>
    <row r="88" spans="1:15" s="8" customFormat="1" ht="17.100000000000001" customHeight="1">
      <c r="A88" s="28"/>
      <c r="B88" s="28"/>
      <c r="C88" s="515" t="s">
        <v>489</v>
      </c>
      <c r="D88" s="515"/>
      <c r="E88" s="122" t="s">
        <v>487</v>
      </c>
      <c r="F88" s="516" t="s">
        <v>492</v>
      </c>
      <c r="G88" s="516"/>
      <c r="H88" s="516"/>
      <c r="I88" s="516"/>
      <c r="J88" s="114"/>
      <c r="K88" s="114"/>
      <c r="L88" s="223">
        <v>1943.75</v>
      </c>
      <c r="M88" s="121">
        <f t="shared" si="9"/>
        <v>0</v>
      </c>
      <c r="N88" s="28"/>
      <c r="O88" s="28"/>
    </row>
    <row r="89" spans="1:15" s="8" customFormat="1" ht="17.100000000000001" customHeight="1">
      <c r="A89" s="28"/>
      <c r="B89" s="28"/>
      <c r="C89" s="515" t="s">
        <v>490</v>
      </c>
      <c r="D89" s="515"/>
      <c r="E89" s="122" t="s">
        <v>491</v>
      </c>
      <c r="F89" s="516" t="s">
        <v>464</v>
      </c>
      <c r="G89" s="516"/>
      <c r="H89" s="516"/>
      <c r="I89" s="516"/>
      <c r="J89" s="114"/>
      <c r="K89" s="114"/>
      <c r="L89" s="223">
        <v>1943.75</v>
      </c>
      <c r="M89" s="121">
        <f t="shared" si="8"/>
        <v>0</v>
      </c>
      <c r="N89" s="28"/>
      <c r="O89" s="28"/>
    </row>
    <row r="90" spans="1:15" s="8" customFormat="1" ht="17.100000000000001" customHeight="1">
      <c r="A90" s="28"/>
      <c r="B90" s="28"/>
      <c r="C90" s="397" t="s">
        <v>571</v>
      </c>
      <c r="D90" s="397"/>
      <c r="E90" s="122" t="s">
        <v>352</v>
      </c>
      <c r="F90" s="516" t="s">
        <v>353</v>
      </c>
      <c r="G90" s="516"/>
      <c r="H90" s="516"/>
      <c r="I90" s="516"/>
      <c r="J90" s="114"/>
      <c r="K90" s="114"/>
      <c r="L90" s="223">
        <v>1312.5</v>
      </c>
      <c r="M90" s="121">
        <f t="shared" si="8"/>
        <v>0</v>
      </c>
      <c r="N90" s="28"/>
      <c r="O90" s="28"/>
    </row>
    <row r="91" spans="1:15" s="8" customFormat="1" ht="19.8" customHeight="1">
      <c r="A91" s="28"/>
      <c r="B91" s="28"/>
      <c r="C91" s="446" t="s">
        <v>354</v>
      </c>
      <c r="D91" s="446"/>
      <c r="E91" s="446"/>
      <c r="F91" s="446"/>
      <c r="G91" s="446"/>
      <c r="H91" s="446"/>
      <c r="I91" s="446"/>
      <c r="J91" s="518"/>
      <c r="K91" s="518"/>
      <c r="L91" s="446"/>
      <c r="M91" s="446"/>
      <c r="N91" s="28"/>
      <c r="O91" s="28"/>
    </row>
    <row r="92" spans="1:15" s="8" customFormat="1" ht="17.100000000000001" customHeight="1">
      <c r="A92" s="28"/>
      <c r="B92" s="28"/>
      <c r="C92" s="515" t="s">
        <v>572</v>
      </c>
      <c r="D92" s="515"/>
      <c r="E92" s="229" t="s">
        <v>355</v>
      </c>
      <c r="F92" s="514" t="s">
        <v>234</v>
      </c>
      <c r="G92" s="514"/>
      <c r="H92" s="514"/>
      <c r="I92" s="514"/>
      <c r="J92" s="114"/>
      <c r="K92" s="114"/>
      <c r="L92" s="223">
        <v>1212.5</v>
      </c>
      <c r="M92" s="121">
        <f t="shared" ref="M92:M98" si="10">K92*L92</f>
        <v>0</v>
      </c>
      <c r="N92" s="28"/>
      <c r="O92" s="28"/>
    </row>
    <row r="93" spans="1:15" s="8" customFormat="1" ht="17.100000000000001" customHeight="1">
      <c r="A93" s="28"/>
      <c r="B93" s="28"/>
      <c r="C93" s="515" t="s">
        <v>573</v>
      </c>
      <c r="D93" s="515"/>
      <c r="E93" s="229" t="s">
        <v>356</v>
      </c>
      <c r="F93" s="514" t="s">
        <v>234</v>
      </c>
      <c r="G93" s="514"/>
      <c r="H93" s="514"/>
      <c r="I93" s="514"/>
      <c r="J93" s="114"/>
      <c r="K93" s="114"/>
      <c r="L93" s="223">
        <v>1006.25</v>
      </c>
      <c r="M93" s="121">
        <f t="shared" si="10"/>
        <v>0</v>
      </c>
      <c r="N93" s="28"/>
      <c r="O93" s="28"/>
    </row>
    <row r="94" spans="1:15" s="8" customFormat="1" ht="17.100000000000001" customHeight="1">
      <c r="A94" s="28"/>
      <c r="B94" s="28"/>
      <c r="C94" s="515" t="s">
        <v>574</v>
      </c>
      <c r="D94" s="515"/>
      <c r="E94" s="227" t="s">
        <v>357</v>
      </c>
      <c r="F94" s="514" t="s">
        <v>358</v>
      </c>
      <c r="G94" s="514"/>
      <c r="H94" s="514"/>
      <c r="I94" s="514"/>
      <c r="J94" s="114"/>
      <c r="K94" s="114"/>
      <c r="L94" s="223">
        <v>1106.25</v>
      </c>
      <c r="M94" s="121">
        <f t="shared" si="10"/>
        <v>0</v>
      </c>
      <c r="N94" s="28"/>
      <c r="O94" s="28"/>
    </row>
    <row r="95" spans="1:15" s="8" customFormat="1" ht="17.100000000000001" customHeight="1">
      <c r="A95" s="28"/>
      <c r="B95" s="28"/>
      <c r="C95" s="515" t="s">
        <v>575</v>
      </c>
      <c r="D95" s="515"/>
      <c r="E95" s="227" t="s">
        <v>359</v>
      </c>
      <c r="F95" s="514" t="s">
        <v>360</v>
      </c>
      <c r="G95" s="514"/>
      <c r="H95" s="514"/>
      <c r="I95" s="514"/>
      <c r="J95" s="114"/>
      <c r="K95" s="114"/>
      <c r="L95" s="223">
        <v>1106.25</v>
      </c>
      <c r="M95" s="121">
        <f t="shared" si="10"/>
        <v>0</v>
      </c>
      <c r="N95" s="28"/>
      <c r="O95" s="28"/>
    </row>
    <row r="96" spans="1:15" s="8" customFormat="1" ht="17.100000000000001" customHeight="1">
      <c r="A96" s="28"/>
      <c r="B96" s="28"/>
      <c r="C96" s="515" t="s">
        <v>361</v>
      </c>
      <c r="D96" s="515"/>
      <c r="E96" s="227" t="s">
        <v>362</v>
      </c>
      <c r="F96" s="514" t="s">
        <v>256</v>
      </c>
      <c r="G96" s="514"/>
      <c r="H96" s="514"/>
      <c r="I96" s="514"/>
      <c r="J96" s="114"/>
      <c r="K96" s="114"/>
      <c r="L96" s="223">
        <v>1212.5</v>
      </c>
      <c r="M96" s="121">
        <f t="shared" si="10"/>
        <v>0</v>
      </c>
      <c r="N96" s="28"/>
      <c r="O96" s="28"/>
    </row>
    <row r="97" spans="1:15" s="8" customFormat="1" ht="17.100000000000001" customHeight="1">
      <c r="A97" s="28"/>
      <c r="B97" s="28"/>
      <c r="C97" s="515" t="s">
        <v>363</v>
      </c>
      <c r="D97" s="515"/>
      <c r="E97" s="227" t="s">
        <v>364</v>
      </c>
      <c r="F97" s="514" t="s">
        <v>365</v>
      </c>
      <c r="G97" s="514"/>
      <c r="H97" s="514"/>
      <c r="I97" s="514"/>
      <c r="J97" s="114"/>
      <c r="K97" s="114"/>
      <c r="L97" s="223">
        <v>1212.5</v>
      </c>
      <c r="M97" s="121">
        <f t="shared" si="10"/>
        <v>0</v>
      </c>
      <c r="N97" s="28"/>
      <c r="O97" s="28"/>
    </row>
    <row r="98" spans="1:15" s="8" customFormat="1" ht="17.100000000000001" customHeight="1">
      <c r="A98" s="28"/>
      <c r="B98" s="28"/>
      <c r="C98" s="515" t="s">
        <v>366</v>
      </c>
      <c r="D98" s="515"/>
      <c r="E98" s="227" t="s">
        <v>367</v>
      </c>
      <c r="F98" s="514" t="s">
        <v>256</v>
      </c>
      <c r="G98" s="514"/>
      <c r="H98" s="514"/>
      <c r="I98" s="514"/>
      <c r="J98" s="114"/>
      <c r="K98" s="114"/>
      <c r="L98" s="223">
        <v>1106.25</v>
      </c>
      <c r="M98" s="121">
        <f t="shared" si="10"/>
        <v>0</v>
      </c>
      <c r="N98" s="28"/>
      <c r="O98" s="28"/>
    </row>
    <row r="99" spans="1:15" s="8" customFormat="1" ht="17.100000000000001" customHeight="1">
      <c r="A99" s="28"/>
      <c r="B99" s="28"/>
      <c r="C99" s="515" t="s">
        <v>472</v>
      </c>
      <c r="D99" s="515"/>
      <c r="E99" s="227" t="s">
        <v>494</v>
      </c>
      <c r="F99" s="514" t="s">
        <v>470</v>
      </c>
      <c r="G99" s="514"/>
      <c r="H99" s="514"/>
      <c r="I99" s="514"/>
      <c r="J99" s="114"/>
      <c r="K99" s="114"/>
      <c r="L99" s="223">
        <v>1168.75</v>
      </c>
      <c r="M99" s="121">
        <f>K99*L99</f>
        <v>0</v>
      </c>
      <c r="N99" s="28"/>
      <c r="O99" s="28"/>
    </row>
    <row r="100" spans="1:15" s="8" customFormat="1" ht="17.100000000000001" customHeight="1">
      <c r="A100" s="28"/>
      <c r="B100" s="28"/>
      <c r="C100" s="519" t="s">
        <v>498</v>
      </c>
      <c r="D100" s="519"/>
      <c r="E100" s="229" t="s">
        <v>495</v>
      </c>
      <c r="F100" s="514" t="s">
        <v>468</v>
      </c>
      <c r="G100" s="514"/>
      <c r="H100" s="514"/>
      <c r="I100" s="514"/>
      <c r="J100" s="114"/>
      <c r="K100" s="114"/>
      <c r="L100" s="223">
        <v>1168.75</v>
      </c>
      <c r="M100" s="121">
        <f>K100*L100</f>
        <v>0</v>
      </c>
      <c r="N100" s="28"/>
      <c r="O100" s="28"/>
    </row>
    <row r="101" spans="1:15" s="8" customFormat="1" ht="19.8" customHeight="1">
      <c r="A101" s="28"/>
      <c r="B101" s="28"/>
      <c r="C101" s="446" t="s">
        <v>368</v>
      </c>
      <c r="D101" s="446"/>
      <c r="E101" s="446"/>
      <c r="F101" s="446"/>
      <c r="G101" s="446"/>
      <c r="H101" s="446"/>
      <c r="I101" s="446"/>
      <c r="J101" s="518"/>
      <c r="K101" s="518"/>
      <c r="L101" s="446"/>
      <c r="M101" s="446"/>
      <c r="N101" s="28"/>
      <c r="O101" s="28"/>
    </row>
    <row r="102" spans="1:15" s="8" customFormat="1" ht="17.100000000000001" customHeight="1">
      <c r="A102" s="28"/>
      <c r="B102" s="28"/>
      <c r="C102" s="519" t="s">
        <v>576</v>
      </c>
      <c r="D102" s="519"/>
      <c r="E102" s="229" t="s">
        <v>369</v>
      </c>
      <c r="F102" s="514" t="s">
        <v>358</v>
      </c>
      <c r="G102" s="514"/>
      <c r="H102" s="514"/>
      <c r="I102" s="514"/>
      <c r="J102" s="114"/>
      <c r="K102" s="114"/>
      <c r="L102" s="223">
        <v>768.75</v>
      </c>
      <c r="M102" s="121">
        <f t="shared" ref="M102:M107" si="11">K102*L102</f>
        <v>0</v>
      </c>
      <c r="N102" s="28"/>
      <c r="O102" s="28"/>
    </row>
    <row r="103" spans="1:15" s="8" customFormat="1" ht="17.100000000000001" customHeight="1">
      <c r="A103" s="28"/>
      <c r="B103" s="28"/>
      <c r="C103" s="515" t="s">
        <v>499</v>
      </c>
      <c r="D103" s="515"/>
      <c r="E103" s="227" t="s">
        <v>370</v>
      </c>
      <c r="F103" s="514" t="s">
        <v>256</v>
      </c>
      <c r="G103" s="514"/>
      <c r="H103" s="514"/>
      <c r="I103" s="514"/>
      <c r="J103" s="114"/>
      <c r="K103" s="114"/>
      <c r="L103" s="223">
        <v>768.75</v>
      </c>
      <c r="M103" s="121">
        <f t="shared" si="11"/>
        <v>0</v>
      </c>
      <c r="N103" s="28"/>
      <c r="O103" s="28"/>
    </row>
    <row r="104" spans="1:15" s="8" customFormat="1" ht="17.100000000000001" customHeight="1">
      <c r="A104" s="28"/>
      <c r="B104" s="28"/>
      <c r="C104" s="519" t="s">
        <v>577</v>
      </c>
      <c r="D104" s="519"/>
      <c r="E104" s="228" t="s">
        <v>371</v>
      </c>
      <c r="F104" s="516" t="s">
        <v>372</v>
      </c>
      <c r="G104" s="516"/>
      <c r="H104" s="516"/>
      <c r="I104" s="516"/>
      <c r="J104" s="114"/>
      <c r="K104" s="114"/>
      <c r="L104" s="223">
        <v>768.75</v>
      </c>
      <c r="M104" s="121">
        <f t="shared" si="11"/>
        <v>0</v>
      </c>
      <c r="N104" s="28"/>
      <c r="O104" s="28"/>
    </row>
    <row r="105" spans="1:15" s="8" customFormat="1" ht="17.100000000000001" customHeight="1">
      <c r="A105" s="28"/>
      <c r="B105" s="28"/>
      <c r="C105" s="519" t="s">
        <v>500</v>
      </c>
      <c r="D105" s="519"/>
      <c r="E105" s="229" t="s">
        <v>493</v>
      </c>
      <c r="F105" s="514" t="s">
        <v>468</v>
      </c>
      <c r="G105" s="514"/>
      <c r="H105" s="514"/>
      <c r="I105" s="514"/>
      <c r="J105" s="114"/>
      <c r="K105" s="114"/>
      <c r="L105" s="223">
        <v>887.5</v>
      </c>
      <c r="M105" s="121">
        <f t="shared" si="11"/>
        <v>0</v>
      </c>
      <c r="N105" s="28"/>
      <c r="O105" s="28"/>
    </row>
    <row r="106" spans="1:15" s="8" customFormat="1" ht="17.100000000000001" customHeight="1">
      <c r="A106" s="28"/>
      <c r="B106" s="28"/>
      <c r="C106" s="515" t="s">
        <v>501</v>
      </c>
      <c r="D106" s="515"/>
      <c r="E106" s="227" t="s">
        <v>469</v>
      </c>
      <c r="F106" s="514" t="s">
        <v>470</v>
      </c>
      <c r="G106" s="514"/>
      <c r="H106" s="514"/>
      <c r="I106" s="514"/>
      <c r="J106" s="114"/>
      <c r="K106" s="114"/>
      <c r="L106" s="223">
        <v>887.5</v>
      </c>
      <c r="M106" s="121">
        <f t="shared" si="11"/>
        <v>0</v>
      </c>
      <c r="N106" s="28"/>
      <c r="O106" s="28"/>
    </row>
    <row r="107" spans="1:15" s="8" customFormat="1" ht="17.100000000000001" customHeight="1">
      <c r="A107" s="28"/>
      <c r="B107" s="28"/>
      <c r="C107" s="519" t="s">
        <v>502</v>
      </c>
      <c r="D107" s="519"/>
      <c r="E107" s="228" t="s">
        <v>471</v>
      </c>
      <c r="F107" s="516" t="s">
        <v>256</v>
      </c>
      <c r="G107" s="516"/>
      <c r="H107" s="516"/>
      <c r="I107" s="516"/>
      <c r="J107" s="114"/>
      <c r="K107" s="114"/>
      <c r="L107" s="223">
        <v>887.5</v>
      </c>
      <c r="M107" s="121">
        <f t="shared" si="11"/>
        <v>0</v>
      </c>
      <c r="N107" s="28"/>
      <c r="O107" s="28"/>
    </row>
    <row r="108" spans="1:15" s="8" customFormat="1" ht="19.8" customHeight="1">
      <c r="A108" s="28"/>
      <c r="B108" s="28"/>
      <c r="C108" s="446" t="s">
        <v>373</v>
      </c>
      <c r="D108" s="446"/>
      <c r="E108" s="446"/>
      <c r="F108" s="446"/>
      <c r="G108" s="446"/>
      <c r="H108" s="446"/>
      <c r="I108" s="446"/>
      <c r="J108" s="518"/>
      <c r="K108" s="518"/>
      <c r="L108" s="446"/>
      <c r="M108" s="446"/>
      <c r="N108" s="28"/>
      <c r="O108" s="28"/>
    </row>
    <row r="109" spans="1:15" s="8" customFormat="1" ht="17.100000000000001" customHeight="1">
      <c r="A109" s="28"/>
      <c r="B109" s="28"/>
      <c r="C109" s="515" t="s">
        <v>578</v>
      </c>
      <c r="D109" s="515"/>
      <c r="E109" s="222" t="s">
        <v>374</v>
      </c>
      <c r="F109" s="517" t="s">
        <v>375</v>
      </c>
      <c r="G109" s="517"/>
      <c r="H109" s="517"/>
      <c r="I109" s="517"/>
      <c r="J109" s="114"/>
      <c r="K109" s="114"/>
      <c r="L109" s="223">
        <v>906.25</v>
      </c>
      <c r="M109" s="121">
        <f t="shared" ref="M109:M118" si="12">K109*L109</f>
        <v>0</v>
      </c>
      <c r="N109" s="28"/>
      <c r="O109" s="28"/>
    </row>
    <row r="110" spans="1:15" s="8" customFormat="1" ht="17.100000000000001" customHeight="1">
      <c r="A110" s="28"/>
      <c r="B110" s="28"/>
      <c r="C110" s="515" t="s">
        <v>579</v>
      </c>
      <c r="D110" s="515"/>
      <c r="E110" s="222" t="s">
        <v>376</v>
      </c>
      <c r="F110" s="531" t="s">
        <v>375</v>
      </c>
      <c r="G110" s="531"/>
      <c r="H110" s="531"/>
      <c r="I110" s="531"/>
      <c r="J110" s="114"/>
      <c r="K110" s="114"/>
      <c r="L110" s="223">
        <v>706.25</v>
      </c>
      <c r="M110" s="121">
        <f t="shared" si="12"/>
        <v>0</v>
      </c>
      <c r="N110" s="28"/>
      <c r="O110" s="28"/>
    </row>
    <row r="111" spans="1:15" s="8" customFormat="1" ht="17.100000000000001" customHeight="1">
      <c r="A111" s="28"/>
      <c r="B111" s="28"/>
      <c r="C111" s="515" t="s">
        <v>580</v>
      </c>
      <c r="D111" s="515"/>
      <c r="E111" s="122" t="s">
        <v>377</v>
      </c>
      <c r="F111" s="531" t="s">
        <v>378</v>
      </c>
      <c r="G111" s="531"/>
      <c r="H111" s="531"/>
      <c r="I111" s="531"/>
      <c r="J111" s="114"/>
      <c r="K111" s="114"/>
      <c r="L111" s="223">
        <v>906.25</v>
      </c>
      <c r="M111" s="121">
        <f t="shared" si="12"/>
        <v>0</v>
      </c>
      <c r="N111" s="28"/>
      <c r="O111" s="28"/>
    </row>
    <row r="112" spans="1:15" s="8" customFormat="1" ht="17.100000000000001" customHeight="1">
      <c r="A112" s="28"/>
      <c r="B112" s="28"/>
      <c r="C112" s="515" t="s">
        <v>379</v>
      </c>
      <c r="D112" s="515"/>
      <c r="E112" s="122" t="s">
        <v>380</v>
      </c>
      <c r="F112" s="531"/>
      <c r="G112" s="531"/>
      <c r="H112" s="531"/>
      <c r="I112" s="531"/>
      <c r="J112" s="114"/>
      <c r="K112" s="114"/>
      <c r="L112" s="223">
        <v>906.25</v>
      </c>
      <c r="M112" s="121">
        <f t="shared" si="12"/>
        <v>0</v>
      </c>
      <c r="N112" s="28"/>
      <c r="O112" s="28"/>
    </row>
    <row r="113" spans="1:15" s="8" customFormat="1" ht="17.100000000000001" customHeight="1">
      <c r="A113" s="28"/>
      <c r="B113" s="28"/>
      <c r="C113" s="515" t="s">
        <v>581</v>
      </c>
      <c r="D113" s="515"/>
      <c r="E113" s="122" t="s">
        <v>381</v>
      </c>
      <c r="F113" s="517" t="s">
        <v>382</v>
      </c>
      <c r="G113" s="517"/>
      <c r="H113" s="517"/>
      <c r="I113" s="517"/>
      <c r="J113" s="114"/>
      <c r="K113" s="114"/>
      <c r="L113" s="223">
        <v>293.75</v>
      </c>
      <c r="M113" s="121">
        <f t="shared" si="12"/>
        <v>0</v>
      </c>
      <c r="N113" s="28"/>
      <c r="O113" s="28"/>
    </row>
    <row r="114" spans="1:15" s="8" customFormat="1" ht="17.100000000000001" customHeight="1">
      <c r="A114" s="28"/>
      <c r="B114" s="28"/>
      <c r="C114" s="515" t="s">
        <v>582</v>
      </c>
      <c r="D114" s="515"/>
      <c r="E114" s="122" t="s">
        <v>383</v>
      </c>
      <c r="F114" s="517" t="s">
        <v>384</v>
      </c>
      <c r="G114" s="517"/>
      <c r="H114" s="517"/>
      <c r="I114" s="517"/>
      <c r="J114" s="114"/>
      <c r="K114" s="114"/>
      <c r="L114" s="223">
        <v>131.25</v>
      </c>
      <c r="M114" s="121">
        <f t="shared" si="12"/>
        <v>0</v>
      </c>
      <c r="N114" s="28"/>
      <c r="O114" s="28"/>
    </row>
    <row r="115" spans="1:15" s="8" customFormat="1" ht="17.100000000000001" customHeight="1">
      <c r="A115" s="28"/>
      <c r="B115" s="28"/>
      <c r="C115" s="515" t="s">
        <v>385</v>
      </c>
      <c r="D115" s="515"/>
      <c r="E115" s="122" t="s">
        <v>386</v>
      </c>
      <c r="F115" s="517" t="s">
        <v>256</v>
      </c>
      <c r="G115" s="517"/>
      <c r="H115" s="517"/>
      <c r="I115" s="517"/>
      <c r="J115" s="114"/>
      <c r="K115" s="114"/>
      <c r="L115" s="223">
        <v>1312.5</v>
      </c>
      <c r="M115" s="121">
        <f t="shared" si="12"/>
        <v>0</v>
      </c>
      <c r="N115" s="28"/>
      <c r="O115" s="28"/>
    </row>
    <row r="116" spans="1:15" s="8" customFormat="1" ht="17.100000000000001" customHeight="1">
      <c r="A116" s="28"/>
      <c r="B116" s="28"/>
      <c r="C116" s="515" t="s">
        <v>583</v>
      </c>
      <c r="D116" s="515"/>
      <c r="E116" s="122" t="s">
        <v>387</v>
      </c>
      <c r="F116" s="517" t="s">
        <v>234</v>
      </c>
      <c r="G116" s="517"/>
      <c r="H116" s="517"/>
      <c r="I116" s="517"/>
      <c r="J116" s="114"/>
      <c r="K116" s="114"/>
      <c r="L116" s="223">
        <v>1212.5</v>
      </c>
      <c r="M116" s="121">
        <f t="shared" si="12"/>
        <v>0</v>
      </c>
      <c r="N116" s="28"/>
      <c r="O116" s="28"/>
    </row>
    <row r="117" spans="1:15" s="8" customFormat="1" ht="17.100000000000001" customHeight="1">
      <c r="A117" s="28"/>
      <c r="B117" s="28"/>
      <c r="C117" s="515" t="s">
        <v>388</v>
      </c>
      <c r="D117" s="515"/>
      <c r="E117" s="122" t="s">
        <v>389</v>
      </c>
      <c r="F117" s="517" t="s">
        <v>537</v>
      </c>
      <c r="G117" s="517"/>
      <c r="H117" s="517"/>
      <c r="I117" s="517"/>
      <c r="J117" s="114"/>
      <c r="K117" s="114"/>
      <c r="L117" s="223">
        <v>243.75</v>
      </c>
      <c r="M117" s="121">
        <f t="shared" si="12"/>
        <v>0</v>
      </c>
      <c r="N117" s="28"/>
      <c r="O117" s="28"/>
    </row>
    <row r="118" spans="1:15" s="8" customFormat="1" ht="17.100000000000001" customHeight="1">
      <c r="A118" s="28"/>
      <c r="B118" s="28"/>
      <c r="C118" s="515" t="s">
        <v>390</v>
      </c>
      <c r="D118" s="515"/>
      <c r="E118" s="122" t="s">
        <v>391</v>
      </c>
      <c r="F118" s="517" t="s">
        <v>392</v>
      </c>
      <c r="G118" s="517"/>
      <c r="H118" s="517"/>
      <c r="I118" s="517"/>
      <c r="J118" s="114"/>
      <c r="K118" s="114"/>
      <c r="L118" s="223">
        <v>106.25</v>
      </c>
      <c r="M118" s="121">
        <f t="shared" si="12"/>
        <v>0</v>
      </c>
      <c r="N118" s="28"/>
      <c r="O118" s="28"/>
    </row>
    <row r="119" spans="1:15" s="8" customFormat="1" ht="26.1" customHeight="1">
      <c r="A119" s="28"/>
      <c r="B119" s="28"/>
      <c r="C119" s="64"/>
      <c r="D119" s="28"/>
      <c r="E119" s="65"/>
      <c r="F119" s="65"/>
      <c r="G119" s="65"/>
      <c r="H119" s="65"/>
      <c r="I119" s="65"/>
      <c r="J119" s="28"/>
      <c r="K119" s="528" t="s">
        <v>82</v>
      </c>
      <c r="L119" s="528"/>
      <c r="M119" s="177">
        <f>SUM(M11:M118)</f>
        <v>0</v>
      </c>
      <c r="N119" s="28"/>
      <c r="O119" s="28"/>
    </row>
    <row r="120" spans="1:15" ht="26.1" customHeight="1">
      <c r="A120" s="18"/>
      <c r="B120" s="18"/>
      <c r="C120" s="29"/>
      <c r="D120" s="18"/>
      <c r="E120" s="18"/>
      <c r="F120" s="18"/>
      <c r="G120" s="18"/>
      <c r="H120" s="18"/>
      <c r="I120" s="18"/>
      <c r="J120" s="18"/>
      <c r="K120" s="529" t="s">
        <v>33</v>
      </c>
      <c r="L120" s="529"/>
      <c r="M120" s="176">
        <f>SUM(M119)*15%</f>
        <v>0</v>
      </c>
      <c r="N120" s="18"/>
      <c r="O120" s="18"/>
    </row>
    <row r="121" spans="1:15" ht="26.1" customHeight="1" thickBot="1">
      <c r="A121" s="18"/>
      <c r="B121" s="18"/>
      <c r="C121" s="29"/>
      <c r="D121" s="18"/>
      <c r="E121" s="18"/>
      <c r="F121" s="18"/>
      <c r="G121" s="18"/>
      <c r="H121" s="18"/>
      <c r="I121" s="18"/>
      <c r="J121" s="18"/>
      <c r="K121" s="530" t="s">
        <v>83</v>
      </c>
      <c r="L121" s="530"/>
      <c r="M121" s="175">
        <f>M119+M120</f>
        <v>0</v>
      </c>
      <c r="N121" s="18"/>
      <c r="O121" s="18"/>
    </row>
    <row r="122" spans="1:15" ht="15" customHeight="1">
      <c r="A122" s="18"/>
      <c r="B122" s="18"/>
      <c r="C122" s="29"/>
      <c r="D122" s="18"/>
      <c r="E122" s="18"/>
      <c r="F122" s="18"/>
      <c r="G122" s="18"/>
      <c r="H122" s="18"/>
      <c r="I122" s="18"/>
      <c r="J122" s="18"/>
      <c r="K122" s="29"/>
      <c r="L122" s="31"/>
      <c r="M122" s="31"/>
      <c r="N122" s="18"/>
      <c r="O122" s="18"/>
    </row>
    <row r="123" spans="1:15" ht="8.1" customHeight="1" thickBot="1">
      <c r="A123" s="18"/>
      <c r="B123" s="18"/>
      <c r="C123" s="29"/>
      <c r="D123" s="18"/>
      <c r="E123" s="18"/>
      <c r="F123" s="18"/>
      <c r="G123" s="18"/>
      <c r="H123" s="18"/>
      <c r="I123" s="18"/>
      <c r="J123" s="18"/>
      <c r="K123" s="29"/>
      <c r="L123" s="31"/>
      <c r="M123" s="31"/>
      <c r="N123" s="18"/>
      <c r="O123" s="18"/>
    </row>
    <row r="124" spans="1:15" s="5" customFormat="1" ht="40.35" customHeight="1" thickBot="1">
      <c r="B124" s="52"/>
      <c r="C124" s="520" t="str">
        <f>Summary!C47</f>
        <v xml:space="preserve">SUBMIT COMPLETED ORDER FORMS TO: nicole@exposolutions.co.za </v>
      </c>
      <c r="D124" s="521"/>
      <c r="E124" s="521"/>
      <c r="F124" s="521"/>
      <c r="G124" s="521"/>
      <c r="H124" s="521"/>
      <c r="I124" s="521"/>
      <c r="J124" s="521"/>
      <c r="K124" s="521"/>
      <c r="L124" s="521"/>
      <c r="M124" s="522"/>
      <c r="N124" s="156"/>
      <c r="O124" s="16"/>
    </row>
    <row r="125" spans="1:15" s="5" customFormat="1" ht="10.35" customHeight="1">
      <c r="A125" s="17"/>
      <c r="B125" s="17"/>
      <c r="C125" s="39"/>
      <c r="D125" s="17"/>
      <c r="E125" s="17"/>
      <c r="F125" s="17"/>
      <c r="G125" s="17"/>
      <c r="H125" s="17"/>
      <c r="I125" s="17"/>
      <c r="J125" s="17"/>
      <c r="K125" s="17"/>
      <c r="L125" s="19"/>
      <c r="M125" s="17"/>
      <c r="N125" s="17"/>
      <c r="O125" s="17"/>
    </row>
    <row r="126" spans="1:15" s="5" customFormat="1" ht="60" customHeight="1">
      <c r="A126" s="16"/>
      <c r="B126" s="52"/>
      <c r="C126" s="523" t="s">
        <v>602</v>
      </c>
      <c r="D126" s="524"/>
      <c r="E126" s="524"/>
      <c r="F126" s="524"/>
      <c r="G126" s="524"/>
      <c r="H126" s="524"/>
      <c r="I126" s="524"/>
      <c r="J126" s="524"/>
      <c r="K126" s="524"/>
      <c r="L126" s="524"/>
      <c r="M126" s="525"/>
      <c r="N126" s="206"/>
      <c r="O126" s="16"/>
    </row>
    <row r="127" spans="1:15" s="5" customFormat="1" ht="10.35" customHeight="1">
      <c r="A127" s="17"/>
      <c r="B127" s="17"/>
      <c r="C127" s="34"/>
      <c r="D127" s="34"/>
      <c r="E127" s="34"/>
      <c r="F127" s="34"/>
      <c r="G127" s="34"/>
      <c r="H127" s="34"/>
      <c r="I127" s="34"/>
      <c r="J127" s="34"/>
      <c r="K127" s="63"/>
      <c r="L127" s="35"/>
      <c r="M127" s="34"/>
      <c r="N127" s="17"/>
      <c r="O127" s="17"/>
    </row>
    <row r="128" spans="1:15" s="5" customFormat="1" ht="30" customHeight="1">
      <c r="A128" s="17"/>
      <c r="B128" s="17"/>
      <c r="C128" s="526" t="str">
        <f>Summary!C49</f>
        <v>INTERNATIONAL GYNECOLOGIC CANCER SOCIETY GLOBAL MEETING  |  5 - 7 NOVEMBER 2025  | CENTURY CITY CONVENTION CENTRE</v>
      </c>
      <c r="D128" s="349"/>
      <c r="E128" s="349"/>
      <c r="F128" s="349"/>
      <c r="G128" s="349"/>
      <c r="H128" s="349"/>
      <c r="I128" s="349"/>
      <c r="J128" s="349"/>
      <c r="K128" s="349"/>
      <c r="L128" s="349"/>
      <c r="M128" s="527"/>
      <c r="N128" s="155"/>
      <c r="O128" s="17"/>
    </row>
    <row r="129" spans="1:15" s="5" customFormat="1" ht="60" customHeight="1">
      <c r="A129" s="17"/>
      <c r="B129" s="80"/>
      <c r="C129" s="295"/>
      <c r="D129" s="295"/>
      <c r="E129" s="295"/>
      <c r="F129" s="295"/>
      <c r="G129" s="295"/>
      <c r="H129" s="295"/>
      <c r="I129" s="295"/>
      <c r="J129" s="295"/>
      <c r="K129" s="295"/>
      <c r="L129" s="295"/>
      <c r="M129" s="295"/>
      <c r="N129" s="155"/>
      <c r="O129" s="17"/>
    </row>
    <row r="130" spans="1:15" s="51" customFormat="1" ht="5.0999999999999996" customHeight="1">
      <c r="A130" s="32"/>
      <c r="B130" s="32"/>
      <c r="C130" s="154"/>
      <c r="D130" s="32"/>
      <c r="E130" s="32"/>
      <c r="F130" s="32"/>
      <c r="G130" s="32"/>
      <c r="H130" s="32"/>
      <c r="I130" s="32"/>
      <c r="J130" s="32"/>
      <c r="K130" s="154"/>
      <c r="L130" s="152"/>
      <c r="M130" s="152"/>
      <c r="N130" s="32"/>
      <c r="O130" s="32"/>
    </row>
  </sheetData>
  <sheetProtection algorithmName="SHA-512" hashValue="+igbXdJKs1yhp6OUleRzkbtTdk2fhoLvuYTkkwYQE1lqqhiYxAQTtNk4HaJXQMU9Om7ZXq4hXio8apKHxggWRQ==" saltValue="Rtn4VDJVoNNhhI2bFR6eLw==" spinCount="100000" sheet="1" objects="1" scenarios="1"/>
  <protectedRanges>
    <protectedRange sqref="C124" name="Submission Details_1"/>
  </protectedRanges>
  <mergeCells count="221">
    <mergeCell ref="C2:C3"/>
    <mergeCell ref="E3:H3"/>
    <mergeCell ref="J3:L3"/>
    <mergeCell ref="C5:M5"/>
    <mergeCell ref="C7:N7"/>
    <mergeCell ref="C9:D9"/>
    <mergeCell ref="E9:I9"/>
    <mergeCell ref="C10:M10"/>
    <mergeCell ref="C11:D11"/>
    <mergeCell ref="F11:I11"/>
    <mergeCell ref="C12:D12"/>
    <mergeCell ref="F12:I12"/>
    <mergeCell ref="C13:D13"/>
    <mergeCell ref="F13:I13"/>
    <mergeCell ref="C14:D14"/>
    <mergeCell ref="F14:I14"/>
    <mergeCell ref="C18:D18"/>
    <mergeCell ref="F18:I18"/>
    <mergeCell ref="C15:D15"/>
    <mergeCell ref="F15:I15"/>
    <mergeCell ref="C19:D19"/>
    <mergeCell ref="F19:I19"/>
    <mergeCell ref="C16:D16"/>
    <mergeCell ref="F16:I16"/>
    <mergeCell ref="C17:D17"/>
    <mergeCell ref="F17:I17"/>
    <mergeCell ref="C22:M22"/>
    <mergeCell ref="C23:D23"/>
    <mergeCell ref="F23:I23"/>
    <mergeCell ref="C20:D20"/>
    <mergeCell ref="F20:I20"/>
    <mergeCell ref="C21:D21"/>
    <mergeCell ref="F21:I21"/>
    <mergeCell ref="C24:D24"/>
    <mergeCell ref="F24:I24"/>
    <mergeCell ref="C25:D25"/>
    <mergeCell ref="F25:I25"/>
    <mergeCell ref="C26:D26"/>
    <mergeCell ref="F26:I26"/>
    <mergeCell ref="C27:D27"/>
    <mergeCell ref="F27:I27"/>
    <mergeCell ref="C28:D28"/>
    <mergeCell ref="F28:I28"/>
    <mergeCell ref="C37:M37"/>
    <mergeCell ref="C38:D38"/>
    <mergeCell ref="F38:I38"/>
    <mergeCell ref="C39:D39"/>
    <mergeCell ref="F39:I39"/>
    <mergeCell ref="C29:D29"/>
    <mergeCell ref="F29:I29"/>
    <mergeCell ref="C30:D30"/>
    <mergeCell ref="F30:I30"/>
    <mergeCell ref="C32:D32"/>
    <mergeCell ref="F32:I32"/>
    <mergeCell ref="C33:M33"/>
    <mergeCell ref="C34:D34"/>
    <mergeCell ref="F34:I34"/>
    <mergeCell ref="C35:D35"/>
    <mergeCell ref="F35:I35"/>
    <mergeCell ref="C36:D36"/>
    <mergeCell ref="F36:I36"/>
    <mergeCell ref="C31:D31"/>
    <mergeCell ref="F31:I31"/>
    <mergeCell ref="F57:I57"/>
    <mergeCell ref="C47:D47"/>
    <mergeCell ref="F47:I47"/>
    <mergeCell ref="C50:D50"/>
    <mergeCell ref="F50:I50"/>
    <mergeCell ref="C53:M53"/>
    <mergeCell ref="C54:D54"/>
    <mergeCell ref="F54:I54"/>
    <mergeCell ref="F65:I65"/>
    <mergeCell ref="C64:D64"/>
    <mergeCell ref="F59:I59"/>
    <mergeCell ref="F61:I61"/>
    <mergeCell ref="F63:I63"/>
    <mergeCell ref="C55:D55"/>
    <mergeCell ref="F55:I55"/>
    <mergeCell ref="C56:D56"/>
    <mergeCell ref="F56:I56"/>
    <mergeCell ref="C57:D57"/>
    <mergeCell ref="C48:D48"/>
    <mergeCell ref="C49:D49"/>
    <mergeCell ref="F48:I48"/>
    <mergeCell ref="F49:I49"/>
    <mergeCell ref="C51:D51"/>
    <mergeCell ref="F51:I51"/>
    <mergeCell ref="C66:D66"/>
    <mergeCell ref="F66:I66"/>
    <mergeCell ref="C67:M67"/>
    <mergeCell ref="C68:D68"/>
    <mergeCell ref="F68:I68"/>
    <mergeCell ref="C58:D58"/>
    <mergeCell ref="F58:I58"/>
    <mergeCell ref="C62:D62"/>
    <mergeCell ref="F62:I62"/>
    <mergeCell ref="C65:D65"/>
    <mergeCell ref="C59:D59"/>
    <mergeCell ref="C61:D61"/>
    <mergeCell ref="C63:D63"/>
    <mergeCell ref="F64:I64"/>
    <mergeCell ref="C69:D69"/>
    <mergeCell ref="F69:I69"/>
    <mergeCell ref="C70:D70"/>
    <mergeCell ref="F70:I70"/>
    <mergeCell ref="C71:M71"/>
    <mergeCell ref="C72:D72"/>
    <mergeCell ref="F72:I72"/>
    <mergeCell ref="C73:D73"/>
    <mergeCell ref="F73:I73"/>
    <mergeCell ref="F93:I93"/>
    <mergeCell ref="C94:D94"/>
    <mergeCell ref="C88:D88"/>
    <mergeCell ref="C74:D74"/>
    <mergeCell ref="F74:I74"/>
    <mergeCell ref="C75:D75"/>
    <mergeCell ref="F75:I75"/>
    <mergeCell ref="C76:D76"/>
    <mergeCell ref="F76:I76"/>
    <mergeCell ref="C77:M77"/>
    <mergeCell ref="C78:D78"/>
    <mergeCell ref="F78:I78"/>
    <mergeCell ref="C113:D113"/>
    <mergeCell ref="F113:I113"/>
    <mergeCell ref="C114:D114"/>
    <mergeCell ref="F114:I114"/>
    <mergeCell ref="C115:D115"/>
    <mergeCell ref="F115:I115"/>
    <mergeCell ref="C103:D103"/>
    <mergeCell ref="F103:I103"/>
    <mergeCell ref="C104:D104"/>
    <mergeCell ref="F104:I104"/>
    <mergeCell ref="C108:M108"/>
    <mergeCell ref="C109:D109"/>
    <mergeCell ref="F109:I109"/>
    <mergeCell ref="C110:D110"/>
    <mergeCell ref="F110:I110"/>
    <mergeCell ref="C111:D111"/>
    <mergeCell ref="F111:I111"/>
    <mergeCell ref="C112:D112"/>
    <mergeCell ref="F112:I112"/>
    <mergeCell ref="C107:D107"/>
    <mergeCell ref="F107:I107"/>
    <mergeCell ref="C105:D105"/>
    <mergeCell ref="F105:I105"/>
    <mergeCell ref="C106:D106"/>
    <mergeCell ref="C44:D44"/>
    <mergeCell ref="F44:I44"/>
    <mergeCell ref="C45:D45"/>
    <mergeCell ref="F45:I45"/>
    <mergeCell ref="C40:D40"/>
    <mergeCell ref="F40:I40"/>
    <mergeCell ref="C46:D46"/>
    <mergeCell ref="F46:I46"/>
    <mergeCell ref="C41:D41"/>
    <mergeCell ref="F41:I41"/>
    <mergeCell ref="C42:D42"/>
    <mergeCell ref="F42:I42"/>
    <mergeCell ref="C43:D43"/>
    <mergeCell ref="F43:I43"/>
    <mergeCell ref="C129:M129"/>
    <mergeCell ref="C124:M124"/>
    <mergeCell ref="C126:M126"/>
    <mergeCell ref="C128:M128"/>
    <mergeCell ref="C118:D118"/>
    <mergeCell ref="K119:L119"/>
    <mergeCell ref="K120:L120"/>
    <mergeCell ref="K121:L121"/>
    <mergeCell ref="C116:D116"/>
    <mergeCell ref="F116:I116"/>
    <mergeCell ref="C117:D117"/>
    <mergeCell ref="F117:I117"/>
    <mergeCell ref="F118:I118"/>
    <mergeCell ref="C52:D52"/>
    <mergeCell ref="F52:I52"/>
    <mergeCell ref="C60:D60"/>
    <mergeCell ref="F60:I60"/>
    <mergeCell ref="C100:D100"/>
    <mergeCell ref="F100:I100"/>
    <mergeCell ref="C99:D99"/>
    <mergeCell ref="F99:I99"/>
    <mergeCell ref="C85:D85"/>
    <mergeCell ref="F85:I85"/>
    <mergeCell ref="C86:D86"/>
    <mergeCell ref="F86:I86"/>
    <mergeCell ref="C87:D87"/>
    <mergeCell ref="F87:I87"/>
    <mergeCell ref="C96:D96"/>
    <mergeCell ref="F96:I96"/>
    <mergeCell ref="C97:D97"/>
    <mergeCell ref="F97:I97"/>
    <mergeCell ref="C98:D98"/>
    <mergeCell ref="F98:I98"/>
    <mergeCell ref="C90:D90"/>
    <mergeCell ref="F89:I89"/>
    <mergeCell ref="F90:I90"/>
    <mergeCell ref="C91:M91"/>
    <mergeCell ref="F106:I106"/>
    <mergeCell ref="C83:D83"/>
    <mergeCell ref="F83:I83"/>
    <mergeCell ref="C84:D84"/>
    <mergeCell ref="F84:I84"/>
    <mergeCell ref="C79:D79"/>
    <mergeCell ref="F79:I79"/>
    <mergeCell ref="C80:D80"/>
    <mergeCell ref="F80:I80"/>
    <mergeCell ref="C81:D81"/>
    <mergeCell ref="F81:I81"/>
    <mergeCell ref="C82:D82"/>
    <mergeCell ref="F82:I82"/>
    <mergeCell ref="C89:D89"/>
    <mergeCell ref="C101:M101"/>
    <mergeCell ref="C102:D102"/>
    <mergeCell ref="F102:I102"/>
    <mergeCell ref="F94:I94"/>
    <mergeCell ref="C95:D95"/>
    <mergeCell ref="F95:I95"/>
    <mergeCell ref="F88:I88"/>
    <mergeCell ref="C92:D92"/>
    <mergeCell ref="F92:I92"/>
    <mergeCell ref="C93:D93"/>
  </mergeCells>
  <printOptions horizontalCentered="1"/>
  <pageMargins left="0.23622047244094491" right="0.23622047244094491" top="0.23622047244094491" bottom="0.23622047244094491" header="0.31496062992125984" footer="0.31496062992125984"/>
  <pageSetup paperSize="9" scale="66" fitToHeight="0" orientation="portrait" r:id="rId1"/>
  <rowBreaks count="2" manualBreakCount="2">
    <brk id="59" max="14" man="1"/>
    <brk id="107" max="1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9941A-82F7-4C1D-A3CD-9EAC9040EF5F}">
  <sheetPr>
    <tabColor theme="0" tint="-0.14999847407452621"/>
  </sheetPr>
  <dimension ref="A103:V113"/>
  <sheetViews>
    <sheetView view="pageBreakPreview" zoomScale="90" zoomScaleNormal="100" zoomScaleSheetLayoutView="90" workbookViewId="0">
      <selection activeCell="T45" sqref="T45"/>
    </sheetView>
  </sheetViews>
  <sheetFormatPr defaultColWidth="9.109375" defaultRowHeight="14.4"/>
  <cols>
    <col min="1" max="17" width="8.6640625" style="38" customWidth="1"/>
    <col min="18" max="22" width="9.109375" style="38"/>
    <col min="23" max="23" width="9.109375" style="38" customWidth="1"/>
    <col min="24" max="16384" width="9.109375" style="38"/>
  </cols>
  <sheetData>
    <row r="103" spans="1:22">
      <c r="A103" s="541"/>
      <c r="B103" s="541"/>
      <c r="C103" s="541"/>
      <c r="D103" s="541"/>
      <c r="E103" s="541"/>
      <c r="F103" s="541"/>
      <c r="G103" s="541"/>
      <c r="H103" s="541"/>
      <c r="I103" s="541"/>
      <c r="J103" s="541"/>
      <c r="K103" s="541"/>
      <c r="L103" s="541"/>
      <c r="M103" s="541"/>
      <c r="N103" s="541"/>
      <c r="O103" s="541"/>
      <c r="P103" s="541"/>
      <c r="Q103" s="541"/>
      <c r="R103" s="541"/>
      <c r="S103" s="541"/>
      <c r="T103" s="541"/>
      <c r="U103" s="541"/>
      <c r="V103" s="541"/>
    </row>
    <row r="104" spans="1:22">
      <c r="A104" s="541"/>
      <c r="B104" s="541"/>
      <c r="C104" s="541"/>
      <c r="D104" s="541"/>
      <c r="E104" s="541"/>
      <c r="F104" s="541"/>
      <c r="G104" s="541"/>
      <c r="H104" s="541"/>
      <c r="I104" s="541"/>
      <c r="J104" s="541"/>
      <c r="K104" s="541"/>
      <c r="L104" s="541"/>
      <c r="M104" s="541"/>
      <c r="N104" s="541"/>
      <c r="O104" s="541"/>
      <c r="P104" s="541"/>
      <c r="Q104" s="541"/>
      <c r="R104" s="541"/>
      <c r="S104" s="541"/>
      <c r="T104" s="541"/>
      <c r="U104" s="541"/>
      <c r="V104" s="541"/>
    </row>
    <row r="105" spans="1:22">
      <c r="A105" s="541"/>
      <c r="B105" s="541"/>
      <c r="C105" s="541"/>
      <c r="D105" s="541"/>
      <c r="E105" s="541"/>
      <c r="F105" s="541"/>
      <c r="G105" s="541"/>
      <c r="H105" s="541"/>
      <c r="I105" s="541"/>
      <c r="J105" s="541"/>
      <c r="K105" s="541"/>
      <c r="L105" s="541"/>
      <c r="M105" s="541"/>
      <c r="N105" s="541"/>
      <c r="O105" s="541"/>
      <c r="P105" s="541"/>
      <c r="Q105" s="541"/>
      <c r="R105" s="541"/>
      <c r="S105" s="541"/>
      <c r="T105" s="541"/>
      <c r="U105" s="541"/>
      <c r="V105" s="541"/>
    </row>
    <row r="106" spans="1:22">
      <c r="A106" s="541"/>
      <c r="B106" s="541"/>
      <c r="C106" s="541"/>
      <c r="D106" s="541"/>
      <c r="E106" s="541"/>
      <c r="F106" s="541"/>
      <c r="G106" s="541"/>
      <c r="H106" s="541"/>
      <c r="I106" s="541"/>
      <c r="J106" s="541"/>
      <c r="K106" s="541"/>
      <c r="L106" s="541"/>
      <c r="M106" s="541"/>
      <c r="N106" s="541"/>
      <c r="O106" s="541"/>
      <c r="P106" s="541"/>
      <c r="Q106" s="541"/>
      <c r="R106" s="541"/>
      <c r="S106" s="541"/>
      <c r="T106" s="541"/>
      <c r="U106" s="541"/>
      <c r="V106" s="541"/>
    </row>
    <row r="107" spans="1:22">
      <c r="A107" s="541"/>
      <c r="B107" s="541"/>
      <c r="C107" s="541"/>
      <c r="D107" s="541"/>
      <c r="E107" s="541"/>
      <c r="F107" s="541"/>
      <c r="G107" s="541"/>
      <c r="H107" s="541"/>
      <c r="I107" s="541"/>
      <c r="J107" s="541"/>
      <c r="K107" s="541"/>
      <c r="L107" s="541"/>
      <c r="M107" s="541"/>
      <c r="N107" s="541"/>
      <c r="O107" s="541"/>
      <c r="P107" s="541"/>
      <c r="Q107" s="541"/>
      <c r="R107" s="541"/>
      <c r="S107" s="541"/>
      <c r="T107" s="541"/>
      <c r="U107" s="541"/>
      <c r="V107" s="541"/>
    </row>
    <row r="108" spans="1:22">
      <c r="A108" s="541"/>
      <c r="B108" s="541"/>
      <c r="C108" s="541"/>
      <c r="D108" s="541"/>
      <c r="E108" s="541"/>
      <c r="F108" s="541"/>
      <c r="G108" s="541"/>
      <c r="H108" s="541"/>
      <c r="I108" s="541"/>
      <c r="J108" s="541"/>
      <c r="K108" s="541"/>
      <c r="L108" s="541"/>
      <c r="M108" s="541"/>
      <c r="N108" s="541"/>
      <c r="O108" s="541"/>
      <c r="P108" s="541"/>
      <c r="Q108" s="541"/>
      <c r="R108" s="541"/>
      <c r="S108" s="541"/>
      <c r="T108" s="541"/>
      <c r="U108" s="541"/>
      <c r="V108" s="541"/>
    </row>
    <row r="109" spans="1:22">
      <c r="A109" s="541"/>
      <c r="B109" s="541"/>
      <c r="C109" s="541"/>
      <c r="D109" s="541"/>
      <c r="E109" s="541"/>
      <c r="F109" s="541"/>
      <c r="G109" s="541"/>
      <c r="H109" s="541"/>
      <c r="I109" s="541"/>
      <c r="J109" s="541"/>
      <c r="K109" s="541"/>
      <c r="L109" s="541"/>
      <c r="M109" s="541"/>
      <c r="N109" s="541"/>
      <c r="O109" s="541"/>
      <c r="P109" s="541"/>
      <c r="Q109" s="541"/>
      <c r="R109" s="541"/>
      <c r="S109" s="541"/>
      <c r="T109" s="541"/>
      <c r="U109" s="541"/>
      <c r="V109" s="541"/>
    </row>
    <row r="110" spans="1:22">
      <c r="A110" s="541"/>
      <c r="B110" s="541"/>
      <c r="C110" s="541"/>
      <c r="D110" s="541"/>
      <c r="E110" s="541"/>
      <c r="F110" s="541"/>
      <c r="G110" s="541"/>
      <c r="H110" s="541"/>
      <c r="I110" s="541"/>
      <c r="J110" s="541"/>
      <c r="K110" s="541"/>
      <c r="L110" s="541"/>
      <c r="M110" s="541"/>
      <c r="N110" s="541"/>
      <c r="O110" s="541"/>
      <c r="P110" s="541"/>
      <c r="Q110" s="541"/>
      <c r="R110" s="541"/>
      <c r="S110" s="541"/>
      <c r="T110" s="541"/>
      <c r="U110" s="541"/>
      <c r="V110" s="541"/>
    </row>
    <row r="111" spans="1:22">
      <c r="A111" s="541"/>
      <c r="B111" s="541"/>
      <c r="C111" s="541"/>
      <c r="D111" s="541"/>
      <c r="E111" s="541"/>
      <c r="F111" s="541"/>
      <c r="G111" s="541"/>
      <c r="H111" s="541"/>
      <c r="I111" s="541"/>
      <c r="J111" s="541"/>
      <c r="K111" s="541"/>
      <c r="L111" s="541"/>
      <c r="M111" s="541"/>
      <c r="N111" s="541"/>
      <c r="O111" s="541"/>
      <c r="P111" s="541"/>
      <c r="Q111" s="541"/>
      <c r="R111" s="541"/>
      <c r="S111" s="541"/>
      <c r="T111" s="541"/>
      <c r="U111" s="541"/>
      <c r="V111" s="541"/>
    </row>
    <row r="112" spans="1:22">
      <c r="A112" s="541"/>
      <c r="B112" s="541"/>
      <c r="C112" s="541"/>
      <c r="D112" s="541"/>
      <c r="E112" s="541"/>
      <c r="F112" s="541"/>
      <c r="G112" s="541"/>
      <c r="H112" s="541"/>
      <c r="I112" s="541"/>
      <c r="J112" s="541"/>
      <c r="K112" s="541"/>
      <c r="L112" s="541"/>
      <c r="M112" s="541"/>
      <c r="N112" s="541"/>
      <c r="O112" s="541"/>
      <c r="P112" s="541"/>
      <c r="Q112" s="541"/>
      <c r="R112" s="541"/>
      <c r="S112" s="541"/>
      <c r="T112" s="541"/>
      <c r="U112" s="541"/>
      <c r="V112" s="541"/>
    </row>
    <row r="113" spans="1:22">
      <c r="A113" s="541"/>
      <c r="B113" s="541"/>
      <c r="C113" s="541"/>
      <c r="D113" s="541"/>
      <c r="E113" s="541"/>
      <c r="F113" s="541"/>
      <c r="G113" s="541"/>
      <c r="H113" s="541"/>
      <c r="I113" s="541"/>
      <c r="J113" s="541"/>
      <c r="K113" s="541"/>
      <c r="L113" s="541"/>
      <c r="M113" s="541"/>
      <c r="N113" s="541"/>
      <c r="O113" s="541"/>
      <c r="P113" s="541"/>
      <c r="Q113" s="541"/>
      <c r="R113" s="541"/>
      <c r="S113" s="541"/>
      <c r="T113" s="541"/>
      <c r="U113" s="541"/>
      <c r="V113" s="541"/>
    </row>
  </sheetData>
  <sheetProtection algorithmName="SHA-512" hashValue="Tr4CwGrXmp0VSfZV3xzEv9wdAM21j+LEQixLldL7UQo+8Z+lLqRXzhV+JpUGacF0LD5wN8k9qmGAsrj1tONTMQ==" saltValue="HtghrDY7KzpZja1HsJ5UKA==" spinCount="100000" sheet="1" objects="1" scenarios="1"/>
  <mergeCells count="1">
    <mergeCell ref="A103:V113"/>
  </mergeCells>
  <printOptions horizontalCentered="1"/>
  <pageMargins left="0.25196850393700793" right="0.25196850393700793" top="0.25196850393700793" bottom="0.25196850393700793" header="0.31496062992125984" footer="0.31496062992125984"/>
  <pageSetup paperSize="9" scale="66" orientation="portrait" r:id="rId1"/>
  <rowBreaks count="1" manualBreakCount="1">
    <brk id="76" max="1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7680A-23D9-4795-9731-FA3006EAE21C}">
  <sheetPr>
    <tabColor theme="0" tint="-0.14999847407452621"/>
  </sheetPr>
  <dimension ref="A1"/>
  <sheetViews>
    <sheetView view="pageBreakPreview" zoomScale="90" zoomScaleNormal="100" zoomScaleSheetLayoutView="90" workbookViewId="0">
      <selection activeCell="R237" sqref="R237"/>
    </sheetView>
  </sheetViews>
  <sheetFormatPr defaultColWidth="9.109375" defaultRowHeight="14.4"/>
  <cols>
    <col min="1" max="17" width="8.6640625" style="38" customWidth="1"/>
    <col min="18" max="16384" width="9.109375" style="38"/>
  </cols>
  <sheetData/>
  <sheetProtection algorithmName="SHA-512" hashValue="wSOAXDZxIQNlLhy/ZnYHI4vg+NDzvNE2uXClapKuKlsqlcwHcZ1xY1uv9cGgJbx7LGzg4GAHneMN52TgQRa3rQ==" saltValue="sj4c7CtTZ2CabZqrzXvT7g==" spinCount="100000" sheet="1" objects="1" scenarios="1"/>
  <printOptions horizontalCentered="1"/>
  <pageMargins left="0.23622047244094491" right="0.23622047244094491" top="0.23622047244094491" bottom="0.23622047244094491" header="0.31496062992125984" footer="0.31496062992125984"/>
  <pageSetup paperSize="9" scale="44" orientation="portrait" r:id="rId1"/>
  <rowBreaks count="2" manualBreakCount="2">
    <brk id="114" max="16" man="1"/>
    <brk id="236" max="1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793D3-FB8C-6D42-8881-1F815E71A5AE}">
  <sheetPr>
    <tabColor rgb="FF042682"/>
    <pageSetUpPr fitToPage="1"/>
  </sheetPr>
  <dimension ref="A1:U57"/>
  <sheetViews>
    <sheetView view="pageBreakPreview" zoomScale="90" zoomScaleNormal="100" zoomScaleSheetLayoutView="90" workbookViewId="0">
      <selection activeCell="C2" sqref="C2:C4"/>
    </sheetView>
  </sheetViews>
  <sheetFormatPr defaultColWidth="9.109375" defaultRowHeight="14.4"/>
  <cols>
    <col min="1" max="1" width="1.6640625" style="5" customWidth="1"/>
    <col min="2" max="2" width="0.6640625" style="5" customWidth="1"/>
    <col min="3" max="3" width="21" style="5" customWidth="1"/>
    <col min="4" max="4" width="1.6640625" style="5" customWidth="1"/>
    <col min="5" max="5" width="57.44140625" style="5" customWidth="1"/>
    <col min="6" max="6" width="2.109375" style="5" customWidth="1"/>
    <col min="7" max="7" width="2.44140625" style="5" customWidth="1"/>
    <col min="8" max="8" width="9.77734375" style="5" customWidth="1"/>
    <col min="9" max="9" width="13.6640625" style="5" bestFit="1" customWidth="1"/>
    <col min="10" max="10" width="15.88671875" style="6" customWidth="1"/>
    <col min="11" max="11" width="15.88671875" style="5" customWidth="1"/>
    <col min="12" max="12" width="0.6640625" style="5" customWidth="1"/>
    <col min="13" max="13" width="1.6640625" style="5" customWidth="1"/>
    <col min="14" max="16384" width="9.109375" style="5"/>
  </cols>
  <sheetData>
    <row r="1" spans="1:13" ht="120" customHeight="1" thickBot="1">
      <c r="A1" s="17"/>
      <c r="B1" s="17"/>
      <c r="C1" s="17"/>
      <c r="D1" s="17"/>
      <c r="E1" s="17"/>
      <c r="F1" s="17"/>
      <c r="G1" s="17"/>
      <c r="H1" s="17"/>
      <c r="I1" s="17"/>
      <c r="J1" s="19"/>
      <c r="K1" s="17"/>
      <c r="L1" s="17"/>
      <c r="M1" s="17"/>
    </row>
    <row r="2" spans="1:13" ht="16.350000000000001" customHeight="1">
      <c r="A2" s="17"/>
      <c r="B2" s="17"/>
      <c r="C2" s="360" t="s">
        <v>214</v>
      </c>
      <c r="D2" s="17"/>
      <c r="E2" s="20" t="s">
        <v>35</v>
      </c>
      <c r="F2" s="17"/>
      <c r="G2" s="17"/>
      <c r="H2" s="20"/>
      <c r="I2" s="20" t="s">
        <v>36</v>
      </c>
      <c r="J2" s="19"/>
      <c r="K2" s="17"/>
      <c r="L2" s="17"/>
      <c r="M2" s="17"/>
    </row>
    <row r="3" spans="1:13" ht="4.3499999999999996" customHeight="1">
      <c r="A3" s="17"/>
      <c r="B3" s="17"/>
      <c r="C3" s="361"/>
      <c r="D3" s="17"/>
      <c r="E3" s="17"/>
      <c r="F3" s="17"/>
      <c r="G3" s="17"/>
      <c r="H3" s="17"/>
      <c r="I3" s="17"/>
      <c r="J3" s="19"/>
      <c r="K3" s="17"/>
      <c r="L3" s="17"/>
      <c r="M3" s="17"/>
    </row>
    <row r="4" spans="1:13" s="1" customFormat="1" ht="20.100000000000001" customHeight="1" thickBot="1">
      <c r="A4" s="18"/>
      <c r="B4" s="18"/>
      <c r="C4" s="408"/>
      <c r="D4" s="18"/>
      <c r="E4" s="248">
        <f>Summary!L4</f>
        <v>0</v>
      </c>
      <c r="F4" s="18"/>
      <c r="G4" s="18"/>
      <c r="H4" s="18"/>
      <c r="I4" s="409">
        <f>Summary!L7</f>
        <v>0</v>
      </c>
      <c r="J4" s="411"/>
      <c r="K4" s="18"/>
      <c r="L4" s="18"/>
      <c r="M4" s="18"/>
    </row>
    <row r="5" spans="1:13" s="1" customFormat="1" ht="13.5" customHeight="1" thickBot="1">
      <c r="A5" s="18"/>
      <c r="B5" s="18"/>
      <c r="C5" s="18"/>
      <c r="D5" s="18"/>
      <c r="E5" s="18"/>
      <c r="F5" s="18"/>
      <c r="G5" s="18"/>
      <c r="H5" s="18"/>
      <c r="I5" s="18"/>
      <c r="J5" s="31"/>
      <c r="K5" s="31"/>
      <c r="L5" s="18"/>
      <c r="M5" s="18"/>
    </row>
    <row r="6" spans="1:13" s="7" customFormat="1" ht="30" customHeight="1" thickBot="1">
      <c r="A6" s="23"/>
      <c r="B6" s="23"/>
      <c r="C6" s="325" t="s">
        <v>393</v>
      </c>
      <c r="D6" s="326"/>
      <c r="E6" s="326"/>
      <c r="F6" s="326"/>
      <c r="G6" s="326"/>
      <c r="H6" s="326"/>
      <c r="I6" s="326"/>
      <c r="J6" s="326"/>
      <c r="K6" s="327"/>
      <c r="L6" s="23"/>
      <c r="M6" s="23"/>
    </row>
    <row r="7" spans="1:13" s="7" customFormat="1" ht="42" customHeight="1">
      <c r="A7" s="23"/>
      <c r="B7" s="23"/>
      <c r="C7" s="565" t="s">
        <v>231</v>
      </c>
      <c r="D7" s="565"/>
      <c r="E7" s="565"/>
      <c r="F7" s="565"/>
      <c r="G7" s="565"/>
      <c r="H7" s="565"/>
      <c r="I7" s="565"/>
      <c r="J7" s="565"/>
      <c r="K7" s="565"/>
      <c r="L7" s="565"/>
      <c r="M7" s="565"/>
    </row>
    <row r="8" spans="1:13" s="1" customFormat="1" ht="20.100000000000001" customHeight="1">
      <c r="A8" s="18"/>
      <c r="B8" s="18"/>
      <c r="C8" s="568" t="s">
        <v>394</v>
      </c>
      <c r="D8" s="568"/>
      <c r="E8" s="568"/>
      <c r="F8" s="568"/>
      <c r="G8" s="568"/>
      <c r="H8" s="568"/>
      <c r="I8" s="568"/>
      <c r="J8" s="568"/>
      <c r="K8" s="568"/>
      <c r="L8" s="18"/>
      <c r="M8" s="18"/>
    </row>
    <row r="9" spans="1:13" s="8" customFormat="1" ht="17.100000000000001" customHeight="1">
      <c r="A9" s="28"/>
      <c r="B9" s="28"/>
      <c r="C9" s="459" t="s">
        <v>64</v>
      </c>
      <c r="D9" s="459"/>
      <c r="E9" s="460" t="s">
        <v>65</v>
      </c>
      <c r="F9" s="460"/>
      <c r="G9" s="460"/>
      <c r="H9" s="147" t="s">
        <v>395</v>
      </c>
      <c r="I9" s="147" t="s">
        <v>67</v>
      </c>
      <c r="J9" s="195" t="s">
        <v>396</v>
      </c>
      <c r="K9" s="195" t="s">
        <v>69</v>
      </c>
      <c r="L9" s="28"/>
      <c r="M9" s="28"/>
    </row>
    <row r="10" spans="1:13" s="8" customFormat="1" ht="17.100000000000001" customHeight="1">
      <c r="A10" s="28"/>
      <c r="B10" s="28"/>
      <c r="C10" s="397" t="s">
        <v>397</v>
      </c>
      <c r="D10" s="397"/>
      <c r="E10" s="580" t="s">
        <v>398</v>
      </c>
      <c r="F10" s="581"/>
      <c r="G10" s="582"/>
      <c r="H10" s="216">
        <v>3</v>
      </c>
      <c r="I10" s="114"/>
      <c r="J10" s="194">
        <v>1006.25</v>
      </c>
      <c r="K10" s="121">
        <f>SUM(J10*I10*H10)</f>
        <v>0</v>
      </c>
      <c r="L10" s="28"/>
      <c r="M10" s="28"/>
    </row>
    <row r="11" spans="1:13" s="8" customFormat="1" ht="17.100000000000001" customHeight="1">
      <c r="A11" s="28"/>
      <c r="B11" s="28"/>
      <c r="C11" s="397" t="s">
        <v>399</v>
      </c>
      <c r="D11" s="397"/>
      <c r="E11" s="580" t="s">
        <v>400</v>
      </c>
      <c r="F11" s="581"/>
      <c r="G11" s="582"/>
      <c r="H11" s="216">
        <v>3</v>
      </c>
      <c r="I11" s="114"/>
      <c r="J11" s="194">
        <v>2406.25</v>
      </c>
      <c r="K11" s="121">
        <f t="shared" ref="K11:K21" si="0">SUM(J11*I11*H11)</f>
        <v>0</v>
      </c>
      <c r="L11" s="28"/>
      <c r="M11" s="28"/>
    </row>
    <row r="12" spans="1:13" s="8" customFormat="1" ht="17.100000000000001" customHeight="1">
      <c r="A12" s="28"/>
      <c r="B12" s="28"/>
      <c r="C12" s="397" t="s">
        <v>401</v>
      </c>
      <c r="D12" s="397"/>
      <c r="E12" s="572" t="s">
        <v>402</v>
      </c>
      <c r="F12" s="573"/>
      <c r="G12" s="574"/>
      <c r="H12" s="216">
        <v>3</v>
      </c>
      <c r="I12" s="114"/>
      <c r="J12" s="194">
        <v>4525</v>
      </c>
      <c r="K12" s="121">
        <f t="shared" si="0"/>
        <v>0</v>
      </c>
      <c r="L12" s="28"/>
      <c r="M12" s="28"/>
    </row>
    <row r="13" spans="1:13" s="8" customFormat="1" ht="17.100000000000001" customHeight="1">
      <c r="A13" s="28"/>
      <c r="B13" s="28"/>
      <c r="C13" s="397" t="s">
        <v>403</v>
      </c>
      <c r="D13" s="397"/>
      <c r="E13" s="572" t="s">
        <v>404</v>
      </c>
      <c r="F13" s="573"/>
      <c r="G13" s="574"/>
      <c r="H13" s="216">
        <v>3</v>
      </c>
      <c r="I13" s="114"/>
      <c r="J13" s="194">
        <v>8031.25</v>
      </c>
      <c r="K13" s="121">
        <f t="shared" si="0"/>
        <v>0</v>
      </c>
      <c r="L13" s="28"/>
      <c r="M13" s="28"/>
    </row>
    <row r="14" spans="1:13" s="8" customFormat="1" ht="17.100000000000001" customHeight="1">
      <c r="A14" s="28"/>
      <c r="B14" s="28"/>
      <c r="C14" s="397" t="s">
        <v>405</v>
      </c>
      <c r="D14" s="397"/>
      <c r="E14" s="580" t="s">
        <v>406</v>
      </c>
      <c r="F14" s="581"/>
      <c r="G14" s="582"/>
      <c r="H14" s="216">
        <v>3</v>
      </c>
      <c r="I14" s="114"/>
      <c r="J14" s="194">
        <v>5012.5</v>
      </c>
      <c r="K14" s="121">
        <f t="shared" si="0"/>
        <v>0</v>
      </c>
      <c r="L14" s="28"/>
      <c r="M14" s="28"/>
    </row>
    <row r="15" spans="1:13" s="8" customFormat="1" ht="17.100000000000001" customHeight="1">
      <c r="A15" s="28"/>
      <c r="B15" s="28"/>
      <c r="C15" s="397" t="s">
        <v>407</v>
      </c>
      <c r="D15" s="397"/>
      <c r="E15" s="580" t="s">
        <v>408</v>
      </c>
      <c r="F15" s="581"/>
      <c r="G15" s="582"/>
      <c r="H15" s="216">
        <v>3</v>
      </c>
      <c r="I15" s="114"/>
      <c r="J15" s="194">
        <v>5725</v>
      </c>
      <c r="K15" s="121">
        <f t="shared" si="0"/>
        <v>0</v>
      </c>
      <c r="L15" s="28"/>
      <c r="M15" s="28"/>
    </row>
    <row r="16" spans="1:13" s="8" customFormat="1" ht="17.100000000000001" customHeight="1">
      <c r="A16" s="28"/>
      <c r="B16" s="28"/>
      <c r="C16" s="397" t="s">
        <v>99</v>
      </c>
      <c r="D16" s="397"/>
      <c r="E16" s="572" t="s">
        <v>409</v>
      </c>
      <c r="F16" s="573"/>
      <c r="G16" s="574"/>
      <c r="H16" s="216" t="s">
        <v>518</v>
      </c>
      <c r="I16" s="114"/>
      <c r="J16" s="194">
        <v>343.75</v>
      </c>
      <c r="K16" s="121">
        <f>SUM(J16*I16)</f>
        <v>0</v>
      </c>
      <c r="L16" s="28"/>
      <c r="M16" s="28"/>
    </row>
    <row r="17" spans="1:13" s="1" customFormat="1" ht="17.100000000000001" hidden="1" customHeight="1">
      <c r="A17" s="18"/>
      <c r="B17" s="18"/>
      <c r="C17" s="397" t="s">
        <v>146</v>
      </c>
      <c r="D17" s="397"/>
      <c r="E17" s="580" t="s">
        <v>410</v>
      </c>
      <c r="F17" s="581"/>
      <c r="G17" s="582"/>
      <c r="H17" s="216"/>
      <c r="I17" s="114"/>
      <c r="J17" s="194">
        <v>550</v>
      </c>
      <c r="K17" s="121">
        <f>SUM(J17*I17)</f>
        <v>0</v>
      </c>
      <c r="L17" s="18"/>
      <c r="M17" s="18"/>
    </row>
    <row r="18" spans="1:13" s="1" customFormat="1" ht="17.100000000000001" customHeight="1">
      <c r="A18" s="18"/>
      <c r="B18" s="18"/>
      <c r="C18" s="397" t="s">
        <v>411</v>
      </c>
      <c r="D18" s="397"/>
      <c r="E18" s="580" t="s">
        <v>412</v>
      </c>
      <c r="F18" s="581"/>
      <c r="G18" s="582"/>
      <c r="H18" s="216">
        <v>3</v>
      </c>
      <c r="I18" s="114"/>
      <c r="J18" s="194">
        <v>1206.25</v>
      </c>
      <c r="K18" s="121">
        <f t="shared" si="0"/>
        <v>0</v>
      </c>
      <c r="L18" s="18"/>
      <c r="M18" s="18"/>
    </row>
    <row r="19" spans="1:13" s="1" customFormat="1" ht="17.100000000000001" hidden="1" customHeight="1">
      <c r="A19" s="18"/>
      <c r="B19" s="18"/>
      <c r="C19" s="397" t="s">
        <v>413</v>
      </c>
      <c r="D19" s="397"/>
      <c r="E19" s="577" t="s">
        <v>414</v>
      </c>
      <c r="F19" s="578"/>
      <c r="G19" s="579"/>
      <c r="H19" s="216"/>
      <c r="I19" s="114"/>
      <c r="J19" s="194">
        <v>2570</v>
      </c>
      <c r="K19" s="121">
        <f t="shared" si="0"/>
        <v>0</v>
      </c>
      <c r="L19" s="18"/>
      <c r="M19" s="18"/>
    </row>
    <row r="20" spans="1:13" s="1" customFormat="1" ht="17.100000000000001" hidden="1" customHeight="1">
      <c r="A20" s="18"/>
      <c r="B20" s="18"/>
      <c r="C20" s="397" t="s">
        <v>415</v>
      </c>
      <c r="D20" s="397"/>
      <c r="E20" s="577" t="s">
        <v>416</v>
      </c>
      <c r="F20" s="578"/>
      <c r="G20" s="579"/>
      <c r="H20" s="216"/>
      <c r="I20" s="114"/>
      <c r="J20" s="194">
        <v>4815</v>
      </c>
      <c r="K20" s="121">
        <f t="shared" si="0"/>
        <v>0</v>
      </c>
      <c r="L20" s="18"/>
      <c r="M20" s="18"/>
    </row>
    <row r="21" spans="1:13" s="1" customFormat="1" ht="32.1" hidden="1" customHeight="1">
      <c r="A21" s="18"/>
      <c r="B21" s="18"/>
      <c r="C21" s="397" t="s">
        <v>417</v>
      </c>
      <c r="D21" s="397"/>
      <c r="E21" s="577" t="s">
        <v>418</v>
      </c>
      <c r="F21" s="578"/>
      <c r="G21" s="579"/>
      <c r="H21" s="216"/>
      <c r="I21" s="114"/>
      <c r="J21" s="194">
        <v>9310</v>
      </c>
      <c r="K21" s="121">
        <f t="shared" si="0"/>
        <v>0</v>
      </c>
      <c r="L21" s="18"/>
      <c r="M21" s="18"/>
    </row>
    <row r="22" spans="1:13" s="1" customFormat="1" ht="17.100000000000001" customHeight="1">
      <c r="A22" s="18"/>
      <c r="B22" s="18"/>
      <c r="C22" s="397" t="s">
        <v>419</v>
      </c>
      <c r="D22" s="397"/>
      <c r="E22" s="572" t="s">
        <v>420</v>
      </c>
      <c r="F22" s="573"/>
      <c r="G22" s="574"/>
      <c r="H22" s="217" t="s">
        <v>518</v>
      </c>
      <c r="I22" s="114"/>
      <c r="J22" s="194">
        <v>687.5</v>
      </c>
      <c r="K22" s="121">
        <f>SUM(J22*I22)</f>
        <v>0</v>
      </c>
      <c r="L22" s="18"/>
      <c r="M22" s="18"/>
    </row>
    <row r="23" spans="1:13" s="4" customFormat="1" ht="22.35" customHeight="1">
      <c r="A23" s="37"/>
      <c r="B23" s="37"/>
      <c r="C23" s="37"/>
      <c r="D23" s="37"/>
      <c r="E23" s="37"/>
      <c r="F23" s="37"/>
      <c r="G23" s="37"/>
      <c r="H23" s="37"/>
      <c r="I23" s="575" t="s">
        <v>82</v>
      </c>
      <c r="J23" s="575"/>
      <c r="K23" s="193">
        <f>SUM(K10:K22)</f>
        <v>0</v>
      </c>
      <c r="L23" s="42"/>
      <c r="M23" s="42"/>
    </row>
    <row r="24" spans="1:13" s="4" customFormat="1" ht="22.35" customHeight="1">
      <c r="A24" s="37"/>
      <c r="B24" s="37"/>
      <c r="C24" s="37"/>
      <c r="D24" s="37"/>
      <c r="E24" s="37"/>
      <c r="F24" s="37"/>
      <c r="G24" s="37"/>
      <c r="H24" s="37"/>
      <c r="I24" s="575" t="s">
        <v>33</v>
      </c>
      <c r="J24" s="575"/>
      <c r="K24" s="192">
        <f>SUM(K23)*15%</f>
        <v>0</v>
      </c>
      <c r="L24" s="42"/>
      <c r="M24" s="42"/>
    </row>
    <row r="25" spans="1:13" s="1" customFormat="1" ht="24" customHeight="1" thickBot="1">
      <c r="A25" s="18"/>
      <c r="B25" s="18"/>
      <c r="C25" s="29"/>
      <c r="D25" s="18"/>
      <c r="E25" s="18"/>
      <c r="F25" s="18"/>
      <c r="G25" s="18"/>
      <c r="H25" s="18"/>
      <c r="I25" s="576" t="s">
        <v>83</v>
      </c>
      <c r="J25" s="576"/>
      <c r="K25" s="191">
        <f>K23+K24</f>
        <v>0</v>
      </c>
      <c r="L25" s="18"/>
      <c r="M25" s="18"/>
    </row>
    <row r="26" spans="1:13" s="1" customFormat="1" ht="20.100000000000001" customHeight="1">
      <c r="A26" s="18"/>
      <c r="B26" s="18"/>
      <c r="C26" s="74"/>
      <c r="D26" s="74"/>
      <c r="E26" s="74"/>
      <c r="F26" s="74"/>
      <c r="G26" s="74"/>
      <c r="H26" s="74"/>
      <c r="I26" s="74"/>
      <c r="J26" s="22"/>
      <c r="K26" s="12"/>
      <c r="L26" s="18"/>
      <c r="M26" s="18"/>
    </row>
    <row r="27" spans="1:13" s="1" customFormat="1" ht="20.100000000000001" customHeight="1">
      <c r="A27" s="18"/>
      <c r="B27" s="18"/>
      <c r="C27" s="568" t="s">
        <v>421</v>
      </c>
      <c r="D27" s="568"/>
      <c r="E27" s="568"/>
      <c r="F27" s="568"/>
      <c r="G27" s="568"/>
      <c r="H27" s="568"/>
      <c r="I27" s="568"/>
      <c r="J27" s="568"/>
      <c r="K27" s="568"/>
      <c r="L27" s="18"/>
      <c r="M27" s="18"/>
    </row>
    <row r="28" spans="1:13" s="1" customFormat="1" ht="20.100000000000001" customHeight="1">
      <c r="A28" s="18"/>
      <c r="B28" s="18"/>
      <c r="C28" s="569" t="s">
        <v>422</v>
      </c>
      <c r="D28" s="569"/>
      <c r="E28" s="569"/>
      <c r="F28" s="569"/>
      <c r="G28" s="569"/>
      <c r="H28" s="569"/>
      <c r="I28" s="569"/>
      <c r="J28" s="569"/>
      <c r="K28" s="190" t="s">
        <v>423</v>
      </c>
      <c r="L28" s="18"/>
      <c r="M28" s="18"/>
    </row>
    <row r="29" spans="1:13" s="1" customFormat="1" ht="16.350000000000001" customHeight="1">
      <c r="A29" s="18"/>
      <c r="B29" s="18"/>
      <c r="C29" s="482" t="s">
        <v>508</v>
      </c>
      <c r="D29" s="482"/>
      <c r="E29" s="482"/>
      <c r="F29" s="482"/>
      <c r="G29" s="482"/>
      <c r="H29" s="482"/>
      <c r="I29" s="482"/>
      <c r="J29" s="482"/>
      <c r="K29" s="570"/>
      <c r="L29" s="18"/>
      <c r="M29" s="18"/>
    </row>
    <row r="30" spans="1:13" s="1" customFormat="1" ht="65.400000000000006" customHeight="1">
      <c r="A30" s="18"/>
      <c r="B30" s="18"/>
      <c r="C30" s="482"/>
      <c r="D30" s="482"/>
      <c r="E30" s="482"/>
      <c r="F30" s="482"/>
      <c r="G30" s="482"/>
      <c r="H30" s="482"/>
      <c r="I30" s="482"/>
      <c r="J30" s="482"/>
      <c r="K30" s="570"/>
      <c r="L30" s="18"/>
      <c r="M30" s="18"/>
    </row>
    <row r="31" spans="1:13" s="1" customFormat="1" ht="17.100000000000001" customHeight="1">
      <c r="A31" s="18"/>
      <c r="B31" s="18"/>
      <c r="C31" s="482" t="s">
        <v>427</v>
      </c>
      <c r="D31" s="482"/>
      <c r="E31" s="482"/>
      <c r="F31" s="482"/>
      <c r="G31" s="482"/>
      <c r="H31" s="482"/>
      <c r="I31" s="482"/>
      <c r="J31" s="482"/>
      <c r="K31" s="570"/>
      <c r="L31" s="18"/>
      <c r="M31" s="18"/>
    </row>
    <row r="32" spans="1:13" s="1" customFormat="1" ht="16.350000000000001" customHeight="1">
      <c r="A32" s="18"/>
      <c r="B32" s="18"/>
      <c r="C32" s="571"/>
      <c r="D32" s="571"/>
      <c r="E32" s="571"/>
      <c r="F32" s="571"/>
      <c r="G32" s="571"/>
      <c r="H32" s="571"/>
      <c r="I32" s="571"/>
      <c r="J32" s="571"/>
      <c r="K32" s="570"/>
      <c r="L32" s="18"/>
      <c r="M32" s="18"/>
    </row>
    <row r="33" spans="1:13" s="1" customFormat="1" ht="16.350000000000001" customHeight="1">
      <c r="A33" s="18"/>
      <c r="B33" s="18"/>
      <c r="C33" s="564" t="s">
        <v>586</v>
      </c>
      <c r="D33" s="564"/>
      <c r="E33" s="564"/>
      <c r="F33" s="564"/>
      <c r="G33" s="564"/>
      <c r="H33" s="564"/>
      <c r="I33" s="564"/>
      <c r="J33" s="564"/>
      <c r="K33" s="564"/>
      <c r="L33" s="18"/>
      <c r="M33" s="18"/>
    </row>
    <row r="34" spans="1:13" s="1" customFormat="1" ht="10.35" customHeight="1">
      <c r="A34" s="18"/>
      <c r="B34" s="18"/>
      <c r="C34" s="189"/>
      <c r="D34" s="189"/>
      <c r="E34" s="189"/>
      <c r="F34" s="189"/>
      <c r="G34" s="189"/>
      <c r="H34" s="189"/>
      <c r="I34" s="189"/>
      <c r="J34" s="189"/>
      <c r="K34" s="189"/>
      <c r="L34" s="18"/>
      <c r="M34" s="18"/>
    </row>
    <row r="35" spans="1:13" s="1" customFormat="1" ht="32.1" customHeight="1">
      <c r="A35" s="18"/>
      <c r="B35" s="18"/>
      <c r="C35" s="565" t="s">
        <v>587</v>
      </c>
      <c r="D35" s="565"/>
      <c r="E35" s="565"/>
      <c r="F35" s="565"/>
      <c r="G35" s="565"/>
      <c r="H35" s="565"/>
      <c r="I35" s="565"/>
      <c r="J35" s="565"/>
      <c r="K35" s="188"/>
      <c r="L35" s="18"/>
      <c r="M35" s="18"/>
    </row>
    <row r="36" spans="1:13" s="1" customFormat="1" ht="10.35" customHeight="1">
      <c r="A36" s="18"/>
      <c r="B36" s="18"/>
      <c r="C36" s="45"/>
      <c r="D36" s="45"/>
      <c r="E36" s="45"/>
      <c r="F36" s="45"/>
      <c r="G36" s="45"/>
      <c r="H36" s="45"/>
      <c r="I36" s="45"/>
      <c r="J36" s="45"/>
      <c r="K36" s="75"/>
      <c r="L36" s="18"/>
      <c r="M36" s="18"/>
    </row>
    <row r="37" spans="1:13" s="1" customFormat="1" ht="20.100000000000001" customHeight="1">
      <c r="A37" s="18"/>
      <c r="B37" s="18"/>
      <c r="C37" s="566" t="s">
        <v>424</v>
      </c>
      <c r="D37" s="567"/>
      <c r="E37" s="567"/>
      <c r="F37" s="567"/>
      <c r="G37" s="567"/>
      <c r="H37" s="187" t="s">
        <v>423</v>
      </c>
      <c r="I37" s="550"/>
      <c r="J37" s="551"/>
      <c r="K37" s="552"/>
      <c r="L37" s="18"/>
      <c r="M37" s="18"/>
    </row>
    <row r="38" spans="1:13" s="1" customFormat="1" ht="16.2" customHeight="1">
      <c r="A38" s="18"/>
      <c r="B38" s="18"/>
      <c r="C38" s="553" t="s">
        <v>584</v>
      </c>
      <c r="D38" s="554"/>
      <c r="E38" s="554"/>
      <c r="F38" s="554"/>
      <c r="G38" s="554"/>
      <c r="H38" s="542"/>
      <c r="I38" s="544"/>
      <c r="J38" s="545"/>
      <c r="K38" s="546"/>
      <c r="L38" s="18"/>
      <c r="M38" s="18"/>
    </row>
    <row r="39" spans="1:13" s="1" customFormat="1" ht="16.2" customHeight="1">
      <c r="A39" s="18"/>
      <c r="B39" s="18"/>
      <c r="C39" s="555"/>
      <c r="D39" s="556"/>
      <c r="E39" s="556"/>
      <c r="F39" s="556"/>
      <c r="G39" s="556"/>
      <c r="H39" s="543"/>
      <c r="I39" s="547"/>
      <c r="J39" s="548"/>
      <c r="K39" s="549"/>
      <c r="L39" s="18"/>
      <c r="M39" s="18"/>
    </row>
    <row r="40" spans="1:13" s="1" customFormat="1" ht="16.2" customHeight="1">
      <c r="A40" s="18"/>
      <c r="B40" s="18"/>
      <c r="C40" s="553" t="s">
        <v>425</v>
      </c>
      <c r="D40" s="554"/>
      <c r="E40" s="554"/>
      <c r="F40" s="554"/>
      <c r="G40" s="554"/>
      <c r="H40" s="542"/>
      <c r="I40" s="547"/>
      <c r="J40" s="548"/>
      <c r="K40" s="549"/>
      <c r="L40" s="18"/>
      <c r="M40" s="18"/>
    </row>
    <row r="41" spans="1:13" s="1" customFormat="1" ht="16.2" customHeight="1">
      <c r="A41" s="18"/>
      <c r="B41" s="18"/>
      <c r="C41" s="555"/>
      <c r="D41" s="556"/>
      <c r="E41" s="556"/>
      <c r="F41" s="556"/>
      <c r="G41" s="556"/>
      <c r="H41" s="543"/>
      <c r="I41" s="547"/>
      <c r="J41" s="548"/>
      <c r="K41" s="549"/>
      <c r="L41" s="18"/>
      <c r="M41" s="18"/>
    </row>
    <row r="42" spans="1:13" s="1" customFormat="1" ht="16.2" customHeight="1">
      <c r="A42" s="18"/>
      <c r="B42" s="18"/>
      <c r="C42" s="553" t="s">
        <v>585</v>
      </c>
      <c r="D42" s="554"/>
      <c r="E42" s="554"/>
      <c r="F42" s="554"/>
      <c r="G42" s="554"/>
      <c r="H42" s="542"/>
      <c r="I42" s="547"/>
      <c r="J42" s="548"/>
      <c r="K42" s="549"/>
      <c r="L42" s="18"/>
      <c r="M42" s="18"/>
    </row>
    <row r="43" spans="1:13" s="1" customFormat="1" ht="16.2" customHeight="1">
      <c r="A43" s="18"/>
      <c r="B43" s="18"/>
      <c r="C43" s="555"/>
      <c r="D43" s="556"/>
      <c r="E43" s="556"/>
      <c r="F43" s="556"/>
      <c r="G43" s="556"/>
      <c r="H43" s="543"/>
      <c r="I43" s="547"/>
      <c r="J43" s="548"/>
      <c r="K43" s="549"/>
      <c r="L43" s="18"/>
      <c r="M43" s="18"/>
    </row>
    <row r="44" spans="1:13" s="1" customFormat="1" ht="13.5" customHeight="1">
      <c r="A44" s="18"/>
      <c r="B44" s="18"/>
      <c r="C44" s="76"/>
      <c r="D44" s="76"/>
      <c r="E44" s="76"/>
      <c r="F44" s="75"/>
      <c r="G44" s="75"/>
      <c r="H44" s="186"/>
      <c r="I44" s="547"/>
      <c r="J44" s="548"/>
      <c r="K44" s="549"/>
      <c r="L44" s="18"/>
      <c r="M44" s="18"/>
    </row>
    <row r="45" spans="1:13" s="1" customFormat="1" ht="13.5" customHeight="1">
      <c r="A45" s="18"/>
      <c r="B45" s="18"/>
      <c r="C45" s="557" t="s">
        <v>434</v>
      </c>
      <c r="D45" s="557"/>
      <c r="E45" s="557"/>
      <c r="F45" s="557"/>
      <c r="G45" s="557"/>
      <c r="H45" s="186"/>
      <c r="I45" s="547"/>
      <c r="J45" s="548"/>
      <c r="K45" s="549"/>
      <c r="L45" s="18"/>
      <c r="M45" s="18"/>
    </row>
    <row r="46" spans="1:13" s="1" customFormat="1" ht="6.75" customHeight="1">
      <c r="A46" s="18"/>
      <c r="B46" s="18"/>
      <c r="C46" s="56"/>
      <c r="D46" s="56"/>
      <c r="E46" s="56"/>
      <c r="F46" s="75"/>
      <c r="G46" s="75"/>
      <c r="H46" s="186"/>
      <c r="I46" s="547"/>
      <c r="J46" s="548"/>
      <c r="K46" s="549"/>
      <c r="L46" s="18"/>
      <c r="M46" s="18"/>
    </row>
    <row r="47" spans="1:13" s="1" customFormat="1" ht="21.6" customHeight="1">
      <c r="A47" s="18"/>
      <c r="B47" s="18"/>
      <c r="C47" s="558" t="s">
        <v>426</v>
      </c>
      <c r="D47" s="559"/>
      <c r="E47" s="559"/>
      <c r="F47" s="559"/>
      <c r="G47" s="560"/>
      <c r="H47" s="186"/>
      <c r="I47" s="239"/>
      <c r="J47" s="240"/>
      <c r="K47" s="241"/>
      <c r="L47" s="18"/>
      <c r="M47" s="18"/>
    </row>
    <row r="48" spans="1:13" s="1" customFormat="1" ht="22.35" customHeight="1">
      <c r="A48" s="18"/>
      <c r="B48" s="18"/>
      <c r="C48" s="561"/>
      <c r="D48" s="562"/>
      <c r="E48" s="562"/>
      <c r="F48" s="562"/>
      <c r="G48" s="563"/>
      <c r="H48" s="186"/>
      <c r="I48" s="186"/>
      <c r="J48" s="186"/>
      <c r="K48" s="186"/>
      <c r="L48" s="18"/>
      <c r="M48" s="18"/>
    </row>
    <row r="49" spans="1:21" s="1" customFormat="1" ht="10.35" customHeight="1" thickBot="1">
      <c r="A49" s="18"/>
      <c r="B49" s="18"/>
      <c r="C49" s="18"/>
      <c r="D49" s="18"/>
      <c r="E49" s="18"/>
      <c r="F49" s="18"/>
      <c r="G49" s="18"/>
      <c r="H49" s="18"/>
      <c r="I49" s="18"/>
      <c r="J49" s="22"/>
      <c r="K49" s="18"/>
      <c r="L49" s="34"/>
      <c r="M49" s="52"/>
    </row>
    <row r="50" spans="1:21" ht="40.35" customHeight="1" thickBot="1">
      <c r="A50" s="17"/>
      <c r="C50" s="350" t="str">
        <f>Summary!C47</f>
        <v xml:space="preserve">SUBMIT COMPLETED ORDER FORMS TO: nicole@exposolutions.co.za </v>
      </c>
      <c r="D50" s="351"/>
      <c r="E50" s="351"/>
      <c r="F50" s="351"/>
      <c r="G50" s="351"/>
      <c r="H50" s="351"/>
      <c r="I50" s="351"/>
      <c r="J50" s="351"/>
      <c r="K50" s="352"/>
      <c r="L50" s="184"/>
      <c r="M50" s="52"/>
      <c r="N50" s="1"/>
      <c r="O50" s="1"/>
      <c r="P50" s="1"/>
      <c r="Q50" s="1"/>
      <c r="R50" s="1"/>
      <c r="S50" s="79"/>
      <c r="T50" s="79"/>
      <c r="U50" s="79"/>
    </row>
    <row r="51" spans="1:21" ht="10.35" customHeight="1">
      <c r="A51" s="17"/>
      <c r="B51" s="17"/>
      <c r="C51" s="17"/>
      <c r="D51" s="17"/>
      <c r="E51" s="17"/>
      <c r="F51" s="17"/>
      <c r="G51" s="17"/>
      <c r="H51" s="17"/>
      <c r="I51" s="17"/>
      <c r="J51" s="17"/>
      <c r="K51" s="19"/>
      <c r="L51" s="17"/>
      <c r="M51" s="17"/>
    </row>
    <row r="52" spans="1:21" ht="60" customHeight="1">
      <c r="A52" s="17"/>
      <c r="C52" s="353" t="s">
        <v>603</v>
      </c>
      <c r="D52" s="354"/>
      <c r="E52" s="354"/>
      <c r="F52" s="354"/>
      <c r="G52" s="354"/>
      <c r="H52" s="354"/>
      <c r="I52" s="354"/>
      <c r="J52" s="354"/>
      <c r="K52" s="355"/>
      <c r="L52" s="184"/>
      <c r="M52" s="52"/>
    </row>
    <row r="53" spans="1:21" ht="8.1" customHeight="1">
      <c r="A53" s="17"/>
      <c r="B53" s="17"/>
      <c r="C53" s="34"/>
      <c r="D53" s="34"/>
      <c r="E53" s="34"/>
      <c r="F53" s="34"/>
      <c r="G53" s="34"/>
      <c r="H53" s="34"/>
      <c r="I53" s="34"/>
      <c r="J53" s="63"/>
      <c r="K53" s="185"/>
      <c r="L53" s="184"/>
      <c r="M53" s="52"/>
      <c r="N53" s="182"/>
    </row>
    <row r="54" spans="1:21" ht="29.1" customHeight="1">
      <c r="A54" s="17"/>
      <c r="C54" s="375" t="str">
        <f>Summary!C49</f>
        <v>INTERNATIONAL GYNECOLOGIC CANCER SOCIETY GLOBAL MEETING  |  5 - 7 NOVEMBER 2025  | CENTURY CITY CONVENTION CENTRE</v>
      </c>
      <c r="D54" s="376"/>
      <c r="E54" s="376"/>
      <c r="F54" s="376"/>
      <c r="G54" s="376"/>
      <c r="H54" s="376"/>
      <c r="I54" s="376"/>
      <c r="J54" s="376"/>
      <c r="K54" s="377"/>
      <c r="L54" s="183"/>
      <c r="M54" s="52"/>
      <c r="N54" s="182"/>
    </row>
    <row r="55" spans="1:21" ht="46.35" customHeight="1">
      <c r="A55" s="17"/>
      <c r="C55" s="295"/>
      <c r="D55" s="295"/>
      <c r="E55" s="295"/>
      <c r="F55" s="295"/>
      <c r="G55" s="295"/>
      <c r="H55" s="295"/>
      <c r="I55" s="295"/>
      <c r="J55" s="295"/>
      <c r="K55" s="295"/>
      <c r="L55" s="184"/>
      <c r="M55" s="52"/>
      <c r="N55" s="182"/>
    </row>
    <row r="56" spans="1:21" ht="5.0999999999999996" customHeight="1">
      <c r="A56" s="17"/>
      <c r="B56" s="17"/>
      <c r="C56" s="17"/>
      <c r="D56" s="17"/>
      <c r="E56" s="17"/>
      <c r="F56" s="17"/>
      <c r="G56" s="17"/>
      <c r="H56" s="17"/>
      <c r="I56" s="17"/>
      <c r="J56" s="19"/>
      <c r="K56" s="17"/>
      <c r="L56" s="17"/>
      <c r="M56" s="17"/>
    </row>
    <row r="57" spans="1:21">
      <c r="A57" s="52"/>
      <c r="B57" s="52"/>
      <c r="C57" s="52"/>
      <c r="D57" s="52"/>
      <c r="E57" s="52"/>
      <c r="F57" s="52"/>
      <c r="G57" s="52"/>
      <c r="H57" s="52"/>
      <c r="I57" s="52"/>
      <c r="J57" s="60"/>
      <c r="K57" s="52"/>
      <c r="L57" s="52"/>
      <c r="M57" s="52"/>
    </row>
  </sheetData>
  <sheetProtection algorithmName="SHA-512" hashValue="ZNWwavw6AmqYCeHEjB9uk1LqRkjw9pTA8UQ7PJ/5MrgWB4/20zW27YMD2W+VTD/3Z52anFdATHKwpsx+555Apg==" saltValue="c0Zkv9nSvZxZq8arr+QYUQ==" spinCount="100000" sheet="1" objects="1" scenarios="1"/>
  <protectedRanges>
    <protectedRange sqref="C50" name="Submission Details_1"/>
  </protectedRanges>
  <mergeCells count="59">
    <mergeCell ref="C2:C4"/>
    <mergeCell ref="I4:J4"/>
    <mergeCell ref="C6:K6"/>
    <mergeCell ref="C7:M7"/>
    <mergeCell ref="C8:K8"/>
    <mergeCell ref="C9:D9"/>
    <mergeCell ref="E9:G9"/>
    <mergeCell ref="C10:D10"/>
    <mergeCell ref="E10:G10"/>
    <mergeCell ref="C11:D11"/>
    <mergeCell ref="E11:G11"/>
    <mergeCell ref="C12:D12"/>
    <mergeCell ref="E12:G12"/>
    <mergeCell ref="C13:D13"/>
    <mergeCell ref="E13:G13"/>
    <mergeCell ref="C17:D17"/>
    <mergeCell ref="E17:G17"/>
    <mergeCell ref="C18:D18"/>
    <mergeCell ref="E18:G18"/>
    <mergeCell ref="C14:D14"/>
    <mergeCell ref="E14:G14"/>
    <mergeCell ref="C15:D15"/>
    <mergeCell ref="E15:G15"/>
    <mergeCell ref="C16:D16"/>
    <mergeCell ref="E16:G16"/>
    <mergeCell ref="C19:D19"/>
    <mergeCell ref="E19:G19"/>
    <mergeCell ref="C20:D20"/>
    <mergeCell ref="E20:G20"/>
    <mergeCell ref="C21:D21"/>
    <mergeCell ref="E21:G21"/>
    <mergeCell ref="C22:D22"/>
    <mergeCell ref="E22:G22"/>
    <mergeCell ref="I23:J23"/>
    <mergeCell ref="I24:J24"/>
    <mergeCell ref="I25:J25"/>
    <mergeCell ref="C27:K27"/>
    <mergeCell ref="C28:J28"/>
    <mergeCell ref="C29:J30"/>
    <mergeCell ref="K29:K30"/>
    <mergeCell ref="C31:J32"/>
    <mergeCell ref="K31:K32"/>
    <mergeCell ref="C33:K33"/>
    <mergeCell ref="C35:J35"/>
    <mergeCell ref="C37:G37"/>
    <mergeCell ref="C38:G39"/>
    <mergeCell ref="C40:G41"/>
    <mergeCell ref="H38:H39"/>
    <mergeCell ref="H40:H41"/>
    <mergeCell ref="H42:H43"/>
    <mergeCell ref="I38:K46"/>
    <mergeCell ref="I37:K37"/>
    <mergeCell ref="C54:K54"/>
    <mergeCell ref="C55:K55"/>
    <mergeCell ref="C42:G43"/>
    <mergeCell ref="C45:G45"/>
    <mergeCell ref="C47:G48"/>
    <mergeCell ref="C50:K50"/>
    <mergeCell ref="C52:K52"/>
  </mergeCells>
  <printOptions horizontalCentered="1"/>
  <pageMargins left="0.23622047244094491" right="0.23622047244094491" top="0.23622047244094491" bottom="0.23622047244094491" header="0.31496062992125984" footer="0.31496062992125984"/>
  <pageSetup paperSize="9" scale="6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CE45D-24DE-4CED-96DA-EFC628E4FB3C}">
  <sheetPr>
    <tabColor rgb="FF003192"/>
    <pageSetUpPr fitToPage="1"/>
  </sheetPr>
  <dimension ref="A1:Y21"/>
  <sheetViews>
    <sheetView view="pageBreakPreview" zoomScale="90" zoomScaleNormal="100" zoomScaleSheetLayoutView="90" workbookViewId="0">
      <selection activeCell="C2" sqref="C2:C3"/>
    </sheetView>
  </sheetViews>
  <sheetFormatPr defaultColWidth="9.109375" defaultRowHeight="14.4"/>
  <cols>
    <col min="1" max="1" width="1.6640625" style="5" customWidth="1"/>
    <col min="2" max="2" width="0.6640625" style="5" customWidth="1"/>
    <col min="3" max="3" width="21" style="5" customWidth="1"/>
    <col min="4" max="4" width="1.6640625" style="5" customWidth="1"/>
    <col min="5" max="5" width="57.44140625" style="5" customWidth="1"/>
    <col min="6" max="6" width="2.109375" style="5" customWidth="1"/>
    <col min="7" max="7" width="2.44140625" style="5" customWidth="1"/>
    <col min="8" max="8" width="12.44140625" style="5" customWidth="1"/>
    <col min="9" max="9" width="13.6640625" style="5" bestFit="1" customWidth="1"/>
    <col min="10" max="10" width="14.21875" style="6" customWidth="1"/>
    <col min="11" max="11" width="14.21875" style="5" customWidth="1"/>
    <col min="12" max="12" width="0.6640625" style="5" customWidth="1"/>
    <col min="13" max="13" width="1.6640625" style="5" customWidth="1"/>
    <col min="14" max="16384" width="9.109375" style="5"/>
  </cols>
  <sheetData>
    <row r="1" spans="1:22" ht="120" customHeight="1" thickBot="1">
      <c r="A1" s="17"/>
      <c r="B1" s="17"/>
      <c r="C1" s="17"/>
      <c r="D1" s="17"/>
      <c r="E1" s="17"/>
      <c r="F1" s="17"/>
      <c r="G1" s="17"/>
      <c r="H1" s="17"/>
      <c r="I1" s="17"/>
      <c r="J1" s="19"/>
      <c r="K1" s="17"/>
      <c r="L1" s="17"/>
      <c r="M1" s="17"/>
    </row>
    <row r="2" spans="1:22" ht="16.350000000000001" customHeight="1">
      <c r="A2" s="17"/>
      <c r="B2" s="17"/>
      <c r="C2" s="360" t="s">
        <v>229</v>
      </c>
      <c r="D2" s="17"/>
      <c r="E2" s="20" t="s">
        <v>35</v>
      </c>
      <c r="F2" s="17"/>
      <c r="G2" s="17"/>
      <c r="H2" s="20"/>
      <c r="I2" s="20" t="s">
        <v>36</v>
      </c>
      <c r="J2" s="19"/>
      <c r="K2" s="17"/>
      <c r="L2" s="17"/>
      <c r="M2" s="17"/>
    </row>
    <row r="3" spans="1:22" s="1" customFormat="1" ht="20.100000000000001" customHeight="1" thickBot="1">
      <c r="A3" s="18"/>
      <c r="B3" s="18"/>
      <c r="C3" s="408"/>
      <c r="D3" s="18"/>
      <c r="E3" s="248">
        <f>Summary!L4</f>
        <v>0</v>
      </c>
      <c r="F3" s="18"/>
      <c r="G3" s="18"/>
      <c r="H3" s="18"/>
      <c r="I3" s="409">
        <f>Summary!L7</f>
        <v>0</v>
      </c>
      <c r="J3" s="411"/>
      <c r="K3" s="18"/>
      <c r="L3" s="18"/>
      <c r="M3" s="18"/>
    </row>
    <row r="4" spans="1:22" s="1" customFormat="1" ht="8.1" customHeight="1" thickBot="1">
      <c r="A4" s="18"/>
      <c r="B4" s="18"/>
      <c r="C4" s="18"/>
      <c r="D4" s="18"/>
      <c r="E4" s="18"/>
      <c r="F4" s="18"/>
      <c r="G4" s="18"/>
      <c r="H4" s="18"/>
      <c r="I4" s="18"/>
      <c r="J4" s="22"/>
      <c r="K4" s="18"/>
      <c r="L4" s="18"/>
      <c r="M4" s="18"/>
    </row>
    <row r="5" spans="1:22" s="7" customFormat="1" ht="30" customHeight="1" thickBot="1">
      <c r="A5" s="23"/>
      <c r="B5" s="23"/>
      <c r="C5" s="325" t="s">
        <v>588</v>
      </c>
      <c r="D5" s="326"/>
      <c r="E5" s="326"/>
      <c r="F5" s="326"/>
      <c r="G5" s="326"/>
      <c r="H5" s="326"/>
      <c r="I5" s="326"/>
      <c r="J5" s="326"/>
      <c r="K5" s="327"/>
      <c r="L5" s="23"/>
      <c r="M5" s="23"/>
    </row>
    <row r="6" spans="1:22" s="7" customFormat="1" ht="91.2" customHeight="1">
      <c r="A6" s="23"/>
      <c r="B6" s="23"/>
      <c r="C6" s="565" t="s">
        <v>595</v>
      </c>
      <c r="D6" s="565"/>
      <c r="E6" s="565"/>
      <c r="F6" s="565"/>
      <c r="G6" s="565"/>
      <c r="H6" s="565"/>
      <c r="I6" s="565"/>
      <c r="J6" s="565"/>
      <c r="K6" s="565"/>
      <c r="L6" s="565"/>
      <c r="M6" s="565"/>
    </row>
    <row r="7" spans="1:22" s="7" customFormat="1" ht="4.8" customHeight="1">
      <c r="A7" s="23"/>
      <c r="B7" s="23"/>
      <c r="C7" s="565"/>
      <c r="D7" s="565"/>
      <c r="E7" s="565"/>
      <c r="F7" s="565"/>
      <c r="G7" s="565"/>
      <c r="H7" s="565"/>
      <c r="I7" s="565"/>
      <c r="J7" s="565"/>
      <c r="K7" s="565"/>
      <c r="L7" s="565"/>
      <c r="M7" s="565"/>
    </row>
    <row r="8" spans="1:22" s="8" customFormat="1" ht="31.2" customHeight="1">
      <c r="A8" s="28"/>
      <c r="B8" s="28"/>
      <c r="C8" s="459" t="s">
        <v>64</v>
      </c>
      <c r="D8" s="459"/>
      <c r="E8" s="460" t="s">
        <v>65</v>
      </c>
      <c r="F8" s="460"/>
      <c r="G8" s="460"/>
      <c r="H8" s="147" t="s">
        <v>395</v>
      </c>
      <c r="I8" s="251" t="s">
        <v>589</v>
      </c>
      <c r="J8" s="195" t="s">
        <v>590</v>
      </c>
      <c r="K8" s="195" t="s">
        <v>69</v>
      </c>
      <c r="L8" s="28"/>
      <c r="M8" s="28"/>
    </row>
    <row r="9" spans="1:22" s="8" customFormat="1" ht="36" customHeight="1">
      <c r="A9" s="28"/>
      <c r="B9" s="28"/>
      <c r="C9" s="397" t="s">
        <v>591</v>
      </c>
      <c r="D9" s="397"/>
      <c r="E9" s="572" t="s">
        <v>594</v>
      </c>
      <c r="F9" s="573"/>
      <c r="G9" s="574"/>
      <c r="H9" s="252">
        <v>3</v>
      </c>
      <c r="I9" s="114"/>
      <c r="J9" s="253">
        <v>87.5</v>
      </c>
      <c r="K9" s="121">
        <f>SUM(J9*I9*H9)</f>
        <v>0</v>
      </c>
      <c r="L9" s="28"/>
      <c r="M9" s="28"/>
    </row>
    <row r="10" spans="1:22" s="4" customFormat="1" ht="22.35" customHeight="1" thickBot="1">
      <c r="A10" s="37"/>
      <c r="B10" s="37"/>
      <c r="C10" s="37"/>
      <c r="D10" s="37"/>
      <c r="E10" s="37"/>
      <c r="F10" s="37"/>
      <c r="G10" s="37"/>
      <c r="H10" s="37"/>
      <c r="I10" s="575" t="s">
        <v>82</v>
      </c>
      <c r="J10" s="575"/>
      <c r="K10" s="193">
        <f>SUM(K9:K9)</f>
        <v>0</v>
      </c>
      <c r="L10" s="42"/>
      <c r="M10" s="42"/>
    </row>
    <row r="11" spans="1:22" s="4" customFormat="1" ht="22.35" customHeight="1">
      <c r="A11" s="37"/>
      <c r="B11" s="37"/>
      <c r="C11" s="583" t="s">
        <v>592</v>
      </c>
      <c r="D11" s="584"/>
      <c r="E11" s="254"/>
      <c r="F11" s="37"/>
      <c r="G11" s="37"/>
      <c r="H11" s="37"/>
      <c r="I11" s="575" t="s">
        <v>33</v>
      </c>
      <c r="J11" s="575"/>
      <c r="K11" s="192">
        <f>SUM(K10)*15%</f>
        <v>0</v>
      </c>
      <c r="L11" s="42"/>
      <c r="M11" s="42"/>
    </row>
    <row r="12" spans="1:22" s="1" customFormat="1" ht="24" customHeight="1" thickBot="1">
      <c r="A12" s="18"/>
      <c r="B12" s="18"/>
      <c r="C12" s="585" t="s">
        <v>593</v>
      </c>
      <c r="D12" s="586"/>
      <c r="E12" s="255"/>
      <c r="F12" s="18"/>
      <c r="G12" s="18"/>
      <c r="H12" s="18"/>
      <c r="I12" s="576" t="s">
        <v>83</v>
      </c>
      <c r="J12" s="576"/>
      <c r="K12" s="191">
        <f>K10+K11</f>
        <v>0</v>
      </c>
      <c r="L12" s="18"/>
      <c r="M12" s="18"/>
    </row>
    <row r="13" spans="1:22" s="1" customFormat="1" ht="20.100000000000001" customHeight="1" thickBot="1">
      <c r="A13" s="18"/>
      <c r="B13" s="18"/>
      <c r="C13" s="74"/>
      <c r="D13" s="74"/>
      <c r="E13" s="74"/>
      <c r="F13" s="74"/>
      <c r="G13" s="74"/>
      <c r="H13" s="74"/>
      <c r="I13" s="74"/>
      <c r="J13" s="22"/>
      <c r="K13" s="12"/>
      <c r="L13" s="18"/>
      <c r="M13" s="18"/>
    </row>
    <row r="14" spans="1:22" ht="30" customHeight="1" thickBot="1">
      <c r="A14" s="17"/>
      <c r="C14" s="350" t="str">
        <f>[1]Summary!C48</f>
        <v xml:space="preserve">SUBMIT COMPLETED ORDER FORMS TO: nicole@exposolutions.co.za </v>
      </c>
      <c r="D14" s="351"/>
      <c r="E14" s="351"/>
      <c r="F14" s="351"/>
      <c r="G14" s="351"/>
      <c r="H14" s="351"/>
      <c r="I14" s="351"/>
      <c r="J14" s="351"/>
      <c r="K14" s="352"/>
      <c r="L14" s="184"/>
      <c r="M14" s="52"/>
      <c r="N14" s="1"/>
      <c r="O14" s="1"/>
      <c r="P14" s="1"/>
      <c r="Q14" s="1"/>
      <c r="R14" s="1"/>
      <c r="S14" s="1"/>
      <c r="T14" s="79"/>
      <c r="U14" s="79"/>
      <c r="V14" s="79"/>
    </row>
    <row r="15" spans="1:22" ht="10.35" customHeight="1">
      <c r="A15" s="17"/>
      <c r="B15" s="17"/>
      <c r="C15" s="17"/>
      <c r="D15" s="17"/>
      <c r="E15" s="17"/>
      <c r="F15" s="17"/>
      <c r="G15" s="17"/>
      <c r="H15" s="17"/>
      <c r="I15" s="17"/>
      <c r="J15" s="17"/>
      <c r="K15" s="19"/>
      <c r="L15" s="17"/>
      <c r="M15" s="17"/>
      <c r="N15" s="1"/>
    </row>
    <row r="16" spans="1:22" ht="60" customHeight="1">
      <c r="A16" s="17"/>
      <c r="C16" s="353" t="s">
        <v>604</v>
      </c>
      <c r="D16" s="354"/>
      <c r="E16" s="354"/>
      <c r="F16" s="354"/>
      <c r="G16" s="354"/>
      <c r="H16" s="354"/>
      <c r="I16" s="354"/>
      <c r="J16" s="354"/>
      <c r="K16" s="355"/>
      <c r="L16" s="184"/>
      <c r="M16" s="52"/>
      <c r="N16" s="1"/>
    </row>
    <row r="17" spans="1:25" ht="8.1" customHeight="1">
      <c r="A17" s="17"/>
      <c r="B17" s="17"/>
      <c r="C17" s="34"/>
      <c r="D17" s="34"/>
      <c r="E17" s="34"/>
      <c r="F17" s="34"/>
      <c r="G17" s="34"/>
      <c r="H17" s="34"/>
      <c r="I17" s="34"/>
      <c r="J17" s="63"/>
      <c r="K17" s="256"/>
      <c r="L17" s="184"/>
      <c r="M17" s="52"/>
      <c r="N17" s="1"/>
      <c r="O17" s="182"/>
    </row>
    <row r="18" spans="1:25" ht="30" customHeight="1">
      <c r="A18" s="17"/>
      <c r="B18" s="52"/>
      <c r="C18" s="316" t="s">
        <v>521</v>
      </c>
      <c r="D18" s="317"/>
      <c r="E18" s="317"/>
      <c r="F18" s="317"/>
      <c r="G18" s="317"/>
      <c r="H18" s="317"/>
      <c r="I18" s="317"/>
      <c r="J18" s="317"/>
      <c r="K18" s="317"/>
      <c r="L18" s="244"/>
      <c r="M18" s="257"/>
      <c r="N18" s="244"/>
      <c r="O18" s="244"/>
      <c r="P18" s="244"/>
      <c r="Q18" s="244"/>
      <c r="R18" s="244"/>
      <c r="S18" s="244"/>
      <c r="T18" s="244"/>
      <c r="U18" s="244"/>
      <c r="V18" s="244"/>
      <c r="W18" s="244"/>
      <c r="X18" s="244"/>
      <c r="Y18" s="245"/>
    </row>
    <row r="19" spans="1:25" ht="46.35" customHeight="1">
      <c r="A19" s="17"/>
      <c r="C19" s="295"/>
      <c r="D19" s="295"/>
      <c r="E19" s="295"/>
      <c r="F19" s="295"/>
      <c r="G19" s="295"/>
      <c r="H19" s="295"/>
      <c r="I19" s="295"/>
      <c r="J19" s="295"/>
      <c r="K19" s="295"/>
      <c r="L19" s="184"/>
      <c r="M19" s="52"/>
      <c r="N19" s="1"/>
      <c r="O19" s="182"/>
    </row>
    <row r="20" spans="1:25" ht="10.199999999999999" customHeight="1">
      <c r="A20" s="17"/>
      <c r="B20" s="17"/>
      <c r="C20" s="17"/>
      <c r="D20" s="17"/>
      <c r="E20" s="17"/>
      <c r="F20" s="17"/>
      <c r="G20" s="17"/>
      <c r="H20" s="17"/>
      <c r="I20" s="17"/>
      <c r="J20" s="19"/>
      <c r="K20" s="17"/>
      <c r="L20" s="17"/>
      <c r="M20" s="17"/>
    </row>
    <row r="21" spans="1:25">
      <c r="A21" s="52"/>
      <c r="B21" s="52"/>
      <c r="C21" s="52"/>
      <c r="D21" s="52"/>
      <c r="E21" s="52"/>
      <c r="F21" s="52"/>
      <c r="G21" s="52"/>
      <c r="H21" s="52"/>
      <c r="I21" s="52"/>
      <c r="J21" s="60"/>
      <c r="K21" s="52"/>
      <c r="L21" s="52"/>
      <c r="M21" s="52"/>
    </row>
  </sheetData>
  <sheetProtection algorithmName="SHA-512" hashValue="mo2oBy+0LZwAVtvtc2ZvzEe5rMohEcnkW58Z/vo6nVTRZVh1cl0lu/YhKVbQIyVE5ur3bfeFDkMz0gL9Ogzi4g==" saltValue="+7CcwuJAxYxWHYS4Ud5N7Q==" spinCount="100000" sheet="1" objects="1" scenarios="1"/>
  <protectedRanges>
    <protectedRange sqref="C14" name="Submission Details_1"/>
    <protectedRange sqref="C18" name="Show Date Venue Info"/>
  </protectedRanges>
  <mergeCells count="18">
    <mergeCell ref="C14:K14"/>
    <mergeCell ref="C16:K16"/>
    <mergeCell ref="C18:K18"/>
    <mergeCell ref="C19:K19"/>
    <mergeCell ref="C9:D9"/>
    <mergeCell ref="E9:G9"/>
    <mergeCell ref="I10:J10"/>
    <mergeCell ref="C11:D11"/>
    <mergeCell ref="I11:J11"/>
    <mergeCell ref="C12:D12"/>
    <mergeCell ref="I12:J12"/>
    <mergeCell ref="C8:D8"/>
    <mergeCell ref="E8:G8"/>
    <mergeCell ref="C2:C3"/>
    <mergeCell ref="I3:J3"/>
    <mergeCell ref="C5:K5"/>
    <mergeCell ref="C6:M6"/>
    <mergeCell ref="C7:M7"/>
  </mergeCells>
  <printOptions horizontalCentered="1"/>
  <pageMargins left="0.23622047244094491" right="0.23622047244094491" top="0.23622047244094491" bottom="0.23622047244094491" header="0.31496062992125984" footer="0.31496062992125984"/>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BAD0-5509-CB4C-93FF-83C2110CF5C9}">
  <sheetPr>
    <tabColor rgb="FFFF0000"/>
  </sheetPr>
  <dimension ref="A1:P36"/>
  <sheetViews>
    <sheetView view="pageBreakPreview" zoomScale="90" zoomScaleNormal="100" zoomScaleSheetLayoutView="90" workbookViewId="0">
      <pane ySplit="5" topLeftCell="A6" activePane="bottomLeft" state="frozen"/>
      <selection pane="bottomLeft" activeCell="C2" sqref="C2:C3"/>
    </sheetView>
  </sheetViews>
  <sheetFormatPr defaultColWidth="9.109375" defaultRowHeight="13.8"/>
  <cols>
    <col min="1" max="1" width="1.6640625" style="1" customWidth="1"/>
    <col min="2" max="2" width="0.6640625" style="1" customWidth="1"/>
    <col min="3" max="3" width="18.44140625" style="1" customWidth="1"/>
    <col min="4" max="4" width="3.33203125" style="1" customWidth="1"/>
    <col min="5" max="5" width="47.6640625" style="1" customWidth="1"/>
    <col min="6" max="6" width="7" style="1" customWidth="1"/>
    <col min="7" max="7" width="1.6640625" style="1" customWidth="1"/>
    <col min="8" max="8" width="23.44140625" style="1" customWidth="1"/>
    <col min="9" max="9" width="1.6640625" style="1" customWidth="1"/>
    <col min="10" max="10" width="19.5546875" style="9" customWidth="1"/>
    <col min="11" max="11" width="1.6640625" style="9" customWidth="1"/>
    <col min="12" max="12" width="13" style="10" customWidth="1"/>
    <col min="13" max="13" width="8.33203125" style="11" customWidth="1"/>
    <col min="14" max="14" width="4.6640625" style="10" customWidth="1"/>
    <col min="15" max="15" width="0.6640625" style="1" customWidth="1"/>
    <col min="16" max="16" width="1.6640625" style="1" customWidth="1"/>
    <col min="17" max="16384" width="9.109375" style="1"/>
  </cols>
  <sheetData>
    <row r="1" spans="1:16" ht="120" customHeight="1" thickBot="1">
      <c r="A1" s="32"/>
      <c r="B1" s="18"/>
      <c r="C1" s="18"/>
      <c r="D1" s="18"/>
      <c r="E1" s="18"/>
      <c r="F1" s="18"/>
      <c r="G1" s="18"/>
      <c r="H1" s="18"/>
      <c r="I1" s="18"/>
      <c r="J1" s="29"/>
      <c r="K1" s="29"/>
      <c r="L1" s="31"/>
      <c r="M1" s="33"/>
      <c r="N1" s="31"/>
      <c r="O1" s="18"/>
      <c r="P1" s="18"/>
    </row>
    <row r="2" spans="1:16" s="5" customFormat="1" ht="16.350000000000001" customHeight="1">
      <c r="A2" s="17"/>
      <c r="B2" s="17"/>
      <c r="C2" s="360" t="s">
        <v>19</v>
      </c>
      <c r="D2" s="17"/>
      <c r="E2" s="20" t="s">
        <v>35</v>
      </c>
      <c r="F2" s="17"/>
      <c r="G2" s="17"/>
      <c r="H2" s="107" t="s">
        <v>36</v>
      </c>
      <c r="I2" s="17"/>
      <c r="J2" s="39"/>
      <c r="K2" s="39"/>
      <c r="L2" s="40"/>
      <c r="M2" s="41"/>
      <c r="N2" s="40"/>
      <c r="O2" s="17"/>
      <c r="P2" s="17"/>
    </row>
    <row r="3" spans="1:16" ht="17.100000000000001" customHeight="1" thickBot="1">
      <c r="A3" s="18"/>
      <c r="B3" s="18"/>
      <c r="C3" s="361"/>
      <c r="D3" s="18"/>
      <c r="E3" s="248">
        <f>Summary!L4</f>
        <v>0</v>
      </c>
      <c r="F3" s="18"/>
      <c r="G3" s="18"/>
      <c r="H3" s="247">
        <f>Summary!L7</f>
        <v>0</v>
      </c>
      <c r="I3" s="106"/>
      <c r="J3" s="105"/>
      <c r="K3" s="18"/>
      <c r="L3" s="18"/>
      <c r="M3" s="18"/>
      <c r="N3" s="18"/>
      <c r="O3" s="18"/>
      <c r="P3" s="18"/>
    </row>
    <row r="4" spans="1:16" ht="10.35" customHeight="1" thickBot="1">
      <c r="A4" s="18"/>
      <c r="B4" s="18"/>
      <c r="C4" s="104"/>
      <c r="D4" s="18"/>
      <c r="E4" s="21"/>
      <c r="F4" s="18"/>
      <c r="G4" s="18"/>
      <c r="H4" s="18"/>
      <c r="I4" s="18"/>
      <c r="J4" s="18"/>
      <c r="K4" s="18"/>
      <c r="L4" s="22"/>
      <c r="M4" s="18"/>
      <c r="N4" s="18"/>
      <c r="O4" s="18"/>
      <c r="P4" s="18"/>
    </row>
    <row r="5" spans="1:16" s="5" customFormat="1" ht="30" customHeight="1" thickBot="1">
      <c r="A5" s="17"/>
      <c r="B5" s="325" t="s">
        <v>37</v>
      </c>
      <c r="C5" s="326"/>
      <c r="D5" s="326"/>
      <c r="E5" s="326"/>
      <c r="F5" s="326"/>
      <c r="G5" s="326"/>
      <c r="H5" s="326"/>
      <c r="I5" s="326"/>
      <c r="J5" s="326"/>
      <c r="K5" s="326"/>
      <c r="L5" s="326"/>
      <c r="M5" s="326"/>
      <c r="N5" s="326"/>
      <c r="O5" s="327"/>
      <c r="P5" s="17"/>
    </row>
    <row r="6" spans="1:16" s="7" customFormat="1" ht="10.35" customHeight="1">
      <c r="A6" s="23"/>
      <c r="B6" s="100"/>
      <c r="C6" s="103"/>
      <c r="D6" s="100"/>
      <c r="E6" s="101"/>
      <c r="F6" s="101"/>
      <c r="G6" s="101"/>
      <c r="H6" s="101"/>
      <c r="I6" s="101"/>
      <c r="J6" s="101"/>
      <c r="K6" s="101"/>
      <c r="L6" s="102"/>
      <c r="M6" s="101"/>
      <c r="N6" s="101"/>
      <c r="O6" s="100"/>
      <c r="P6" s="23"/>
    </row>
    <row r="7" spans="1:16" s="8" customFormat="1" ht="14.1" customHeight="1">
      <c r="A7" s="28"/>
      <c r="B7" s="28"/>
      <c r="C7" s="362" t="s">
        <v>38</v>
      </c>
      <c r="D7" s="362"/>
      <c r="E7" s="362"/>
      <c r="F7" s="362"/>
      <c r="G7" s="362"/>
      <c r="H7" s="362"/>
      <c r="I7" s="362"/>
      <c r="J7" s="362"/>
      <c r="K7" s="362"/>
      <c r="L7" s="362"/>
      <c r="M7" s="362"/>
      <c r="N7" s="362"/>
      <c r="O7" s="28"/>
      <c r="P7" s="28"/>
    </row>
    <row r="8" spans="1:16" ht="14.1" customHeight="1">
      <c r="A8" s="18"/>
      <c r="B8" s="18"/>
      <c r="C8" s="363" t="s">
        <v>522</v>
      </c>
      <c r="D8" s="363"/>
      <c r="E8" s="363"/>
      <c r="F8" s="363"/>
      <c r="G8" s="363"/>
      <c r="H8" s="363"/>
      <c r="I8" s="363"/>
      <c r="J8" s="363"/>
      <c r="K8" s="363"/>
      <c r="L8" s="363"/>
      <c r="M8" s="363"/>
      <c r="N8" s="363"/>
      <c r="O8" s="18"/>
      <c r="P8" s="18"/>
    </row>
    <row r="9" spans="1:16" ht="29.1" customHeight="1">
      <c r="A9" s="18"/>
      <c r="B9" s="18"/>
      <c r="C9" s="363" t="s">
        <v>523</v>
      </c>
      <c r="D9" s="363"/>
      <c r="E9" s="363"/>
      <c r="F9" s="363"/>
      <c r="G9" s="363"/>
      <c r="H9" s="363"/>
      <c r="I9" s="363"/>
      <c r="J9" s="363"/>
      <c r="K9" s="363"/>
      <c r="L9" s="363"/>
      <c r="M9" s="363"/>
      <c r="N9" s="363"/>
      <c r="O9" s="18"/>
      <c r="P9" s="18"/>
    </row>
    <row r="10" spans="1:16" ht="14.1" customHeight="1">
      <c r="A10" s="18"/>
      <c r="B10" s="18"/>
      <c r="C10" s="363" t="s">
        <v>524</v>
      </c>
      <c r="D10" s="363"/>
      <c r="E10" s="363"/>
      <c r="F10" s="363"/>
      <c r="G10" s="363"/>
      <c r="H10" s="363"/>
      <c r="I10" s="363"/>
      <c r="J10" s="363"/>
      <c r="K10" s="363"/>
      <c r="L10" s="363"/>
      <c r="M10" s="363"/>
      <c r="N10" s="363"/>
      <c r="O10" s="18"/>
      <c r="P10" s="18"/>
    </row>
    <row r="11" spans="1:16" ht="14.1" customHeight="1">
      <c r="A11" s="18"/>
      <c r="B11" s="18"/>
      <c r="C11" s="363" t="s">
        <v>525</v>
      </c>
      <c r="D11" s="363"/>
      <c r="E11" s="363"/>
      <c r="F11" s="363"/>
      <c r="G11" s="363"/>
      <c r="H11" s="363"/>
      <c r="I11" s="363"/>
      <c r="J11" s="363"/>
      <c r="K11" s="363"/>
      <c r="L11" s="363"/>
      <c r="M11" s="363"/>
      <c r="N11" s="363"/>
      <c r="O11" s="18"/>
      <c r="P11" s="18"/>
    </row>
    <row r="12" spans="1:16" ht="14.1" customHeight="1">
      <c r="A12" s="18"/>
      <c r="B12" s="18"/>
      <c r="C12" s="362" t="s">
        <v>39</v>
      </c>
      <c r="D12" s="362"/>
      <c r="E12" s="362"/>
      <c r="F12" s="362"/>
      <c r="G12" s="362"/>
      <c r="H12" s="362"/>
      <c r="I12" s="362"/>
      <c r="J12" s="362"/>
      <c r="K12" s="362"/>
      <c r="L12" s="362"/>
      <c r="M12" s="362"/>
      <c r="N12" s="362"/>
      <c r="O12" s="18"/>
      <c r="P12" s="18"/>
    </row>
    <row r="13" spans="1:16" ht="14.1" customHeight="1">
      <c r="A13" s="18"/>
      <c r="B13" s="18"/>
      <c r="C13" s="362" t="s">
        <v>40</v>
      </c>
      <c r="D13" s="362"/>
      <c r="E13" s="362"/>
      <c r="F13" s="362"/>
      <c r="G13" s="362"/>
      <c r="H13" s="362"/>
      <c r="I13" s="362"/>
      <c r="J13" s="362"/>
      <c r="K13" s="362"/>
      <c r="L13" s="362"/>
      <c r="M13" s="362"/>
      <c r="N13" s="362"/>
      <c r="O13" s="18"/>
      <c r="P13" s="18"/>
    </row>
    <row r="14" spans="1:16" ht="14.1" customHeight="1">
      <c r="A14" s="18"/>
      <c r="B14" s="18"/>
      <c r="C14" s="362" t="s">
        <v>41</v>
      </c>
      <c r="D14" s="362"/>
      <c r="E14" s="362"/>
      <c r="F14" s="362"/>
      <c r="G14" s="362"/>
      <c r="H14" s="362"/>
      <c r="I14" s="362"/>
      <c r="J14" s="362"/>
      <c r="K14" s="362"/>
      <c r="L14" s="362"/>
      <c r="M14" s="362"/>
      <c r="N14" s="362"/>
      <c r="O14" s="18"/>
      <c r="P14" s="18"/>
    </row>
    <row r="15" spans="1:16" ht="14.1" customHeight="1">
      <c r="A15" s="18"/>
      <c r="B15" s="18"/>
      <c r="C15" s="362" t="s">
        <v>42</v>
      </c>
      <c r="D15" s="362"/>
      <c r="E15" s="362"/>
      <c r="F15" s="362"/>
      <c r="G15" s="362"/>
      <c r="H15" s="362"/>
      <c r="I15" s="362"/>
      <c r="J15" s="362"/>
      <c r="K15" s="362"/>
      <c r="L15" s="362"/>
      <c r="M15" s="362"/>
      <c r="N15" s="362"/>
      <c r="O15" s="18"/>
      <c r="P15" s="18"/>
    </row>
    <row r="16" spans="1:16" ht="14.1" customHeight="1">
      <c r="A16" s="18"/>
      <c r="B16" s="18"/>
      <c r="C16" s="362" t="s">
        <v>43</v>
      </c>
      <c r="D16" s="362"/>
      <c r="E16" s="362"/>
      <c r="F16" s="362"/>
      <c r="G16" s="362"/>
      <c r="H16" s="362"/>
      <c r="I16" s="362"/>
      <c r="J16" s="362"/>
      <c r="K16" s="362"/>
      <c r="L16" s="362"/>
      <c r="M16" s="362"/>
      <c r="N16" s="362"/>
      <c r="O16" s="18"/>
      <c r="P16" s="18"/>
    </row>
    <row r="17" spans="1:16" ht="14.1" customHeight="1">
      <c r="A17" s="18"/>
      <c r="B17" s="18"/>
      <c r="C17" s="362" t="s">
        <v>44</v>
      </c>
      <c r="D17" s="362"/>
      <c r="E17" s="362"/>
      <c r="F17" s="362"/>
      <c r="G17" s="362"/>
      <c r="H17" s="362"/>
      <c r="I17" s="362"/>
      <c r="J17" s="362"/>
      <c r="K17" s="362"/>
      <c r="L17" s="362"/>
      <c r="M17" s="362"/>
      <c r="N17" s="362"/>
      <c r="O17" s="18"/>
      <c r="P17" s="18"/>
    </row>
    <row r="18" spans="1:16" ht="14.1" customHeight="1">
      <c r="A18" s="18"/>
      <c r="B18" s="18"/>
      <c r="C18" s="362" t="s">
        <v>45</v>
      </c>
      <c r="D18" s="362"/>
      <c r="E18" s="362"/>
      <c r="F18" s="362"/>
      <c r="G18" s="362"/>
      <c r="H18" s="362"/>
      <c r="I18" s="362"/>
      <c r="J18" s="362"/>
      <c r="K18" s="362"/>
      <c r="L18" s="362"/>
      <c r="M18" s="362"/>
      <c r="N18" s="362"/>
      <c r="O18" s="18"/>
      <c r="P18" s="18"/>
    </row>
    <row r="19" spans="1:16" ht="14.1" customHeight="1">
      <c r="A19" s="18"/>
      <c r="B19" s="18"/>
      <c r="C19" s="362" t="s">
        <v>46</v>
      </c>
      <c r="D19" s="362"/>
      <c r="E19" s="362"/>
      <c r="F19" s="362"/>
      <c r="G19" s="362"/>
      <c r="H19" s="362"/>
      <c r="I19" s="362"/>
      <c r="J19" s="362"/>
      <c r="K19" s="362"/>
      <c r="L19" s="362"/>
      <c r="M19" s="362"/>
      <c r="N19" s="362"/>
      <c r="O19" s="18"/>
      <c r="P19" s="18"/>
    </row>
    <row r="20" spans="1:16" ht="14.1" customHeight="1">
      <c r="A20" s="18"/>
      <c r="B20" s="18"/>
      <c r="C20" s="362" t="s">
        <v>526</v>
      </c>
      <c r="D20" s="362"/>
      <c r="E20" s="362"/>
      <c r="F20" s="362"/>
      <c r="G20" s="362"/>
      <c r="H20" s="362"/>
      <c r="I20" s="362"/>
      <c r="J20" s="362"/>
      <c r="K20" s="362"/>
      <c r="L20" s="362"/>
      <c r="M20" s="362"/>
      <c r="N20" s="362"/>
      <c r="O20" s="18"/>
      <c r="P20" s="18"/>
    </row>
    <row r="21" spans="1:16" ht="12.75" customHeight="1">
      <c r="A21" s="18"/>
      <c r="B21" s="18"/>
      <c r="C21" s="78"/>
      <c r="D21" s="78"/>
      <c r="E21" s="78"/>
      <c r="F21" s="78"/>
      <c r="G21" s="78"/>
      <c r="H21" s="78"/>
      <c r="I21" s="78"/>
      <c r="J21" s="78"/>
      <c r="K21" s="78"/>
      <c r="L21" s="78"/>
      <c r="M21" s="78"/>
      <c r="N21" s="78"/>
      <c r="O21" s="18"/>
      <c r="P21" s="18"/>
    </row>
    <row r="22" spans="1:16" ht="21.9" customHeight="1">
      <c r="A22" s="18"/>
      <c r="B22" s="18"/>
      <c r="C22" s="78"/>
      <c r="D22" s="78"/>
      <c r="E22" s="78"/>
      <c r="F22" s="78"/>
      <c r="G22" s="78"/>
      <c r="H22" s="78"/>
      <c r="I22" s="78"/>
      <c r="J22" s="78"/>
      <c r="K22" s="78"/>
      <c r="L22" s="78"/>
      <c r="M22" s="78"/>
      <c r="N22" s="78"/>
      <c r="O22" s="18"/>
      <c r="P22" s="18"/>
    </row>
    <row r="23" spans="1:16" ht="20.399999999999999" customHeight="1">
      <c r="A23" s="18"/>
      <c r="B23" s="18"/>
      <c r="C23" s="32"/>
      <c r="D23" s="32"/>
      <c r="E23" s="364" t="s">
        <v>47</v>
      </c>
      <c r="F23" s="364"/>
      <c r="G23" s="364"/>
      <c r="H23" s="364"/>
      <c r="I23" s="364"/>
      <c r="J23" s="364"/>
      <c r="K23" s="219"/>
      <c r="L23" s="219"/>
      <c r="M23" s="219"/>
      <c r="N23" s="219"/>
      <c r="O23" s="18"/>
      <c r="P23" s="18"/>
    </row>
    <row r="24" spans="1:16" ht="22.2" customHeight="1">
      <c r="A24" s="18"/>
      <c r="B24" s="18"/>
      <c r="C24" s="32"/>
      <c r="D24" s="32"/>
      <c r="E24" s="250" t="s">
        <v>48</v>
      </c>
      <c r="F24" s="365" t="s">
        <v>49</v>
      </c>
      <c r="G24" s="366"/>
      <c r="H24" s="366"/>
      <c r="I24" s="366"/>
      <c r="J24" s="367"/>
      <c r="K24" s="18"/>
      <c r="L24" s="18"/>
      <c r="M24" s="18"/>
      <c r="N24" s="28"/>
      <c r="O24" s="18"/>
      <c r="P24" s="18"/>
    </row>
    <row r="25" spans="1:16" ht="22.2" customHeight="1">
      <c r="A25" s="18"/>
      <c r="B25" s="18"/>
      <c r="C25" s="32"/>
      <c r="D25" s="32"/>
      <c r="E25" s="250" t="s">
        <v>50</v>
      </c>
      <c r="F25" s="365" t="s">
        <v>51</v>
      </c>
      <c r="G25" s="366"/>
      <c r="H25" s="366"/>
      <c r="I25" s="366"/>
      <c r="J25" s="367"/>
      <c r="K25" s="18"/>
      <c r="L25" s="18"/>
      <c r="M25" s="18"/>
      <c r="N25" s="28"/>
      <c r="O25" s="18"/>
      <c r="P25" s="18"/>
    </row>
    <row r="26" spans="1:16" ht="22.2" customHeight="1">
      <c r="A26" s="18"/>
      <c r="B26" s="18"/>
      <c r="C26" s="32"/>
      <c r="D26" s="32"/>
      <c r="E26" s="250" t="s">
        <v>52</v>
      </c>
      <c r="F26" s="365">
        <v>632005</v>
      </c>
      <c r="G26" s="366"/>
      <c r="H26" s="366"/>
      <c r="I26" s="366"/>
      <c r="J26" s="367"/>
      <c r="K26" s="18"/>
      <c r="L26" s="18"/>
      <c r="M26" s="18"/>
      <c r="N26" s="28"/>
      <c r="O26" s="18"/>
      <c r="P26" s="18"/>
    </row>
    <row r="27" spans="1:16" ht="22.2" customHeight="1">
      <c r="A27" s="18"/>
      <c r="B27" s="18"/>
      <c r="C27" s="32"/>
      <c r="D27" s="32"/>
      <c r="E27" s="250" t="s">
        <v>53</v>
      </c>
      <c r="F27" s="346" t="s">
        <v>54</v>
      </c>
      <c r="G27" s="347"/>
      <c r="H27" s="347"/>
      <c r="I27" s="347"/>
      <c r="J27" s="348"/>
      <c r="K27" s="18"/>
      <c r="L27" s="18"/>
      <c r="M27" s="18"/>
      <c r="N27" s="220"/>
      <c r="O27" s="18"/>
      <c r="P27" s="18"/>
    </row>
    <row r="28" spans="1:16" ht="22.2" customHeight="1">
      <c r="A28" s="18"/>
      <c r="B28" s="18"/>
      <c r="C28" s="32"/>
      <c r="D28" s="32"/>
      <c r="E28" s="246" t="s">
        <v>55</v>
      </c>
      <c r="F28" s="357" t="s">
        <v>56</v>
      </c>
      <c r="G28" s="358"/>
      <c r="H28" s="358"/>
      <c r="I28" s="358"/>
      <c r="J28" s="359"/>
      <c r="K28" s="18"/>
      <c r="L28" s="18"/>
      <c r="M28" s="18"/>
      <c r="N28" s="28"/>
      <c r="O28" s="18"/>
      <c r="P28" s="18"/>
    </row>
    <row r="29" spans="1:16" ht="23.1" customHeight="1" thickBot="1">
      <c r="A29" s="18"/>
      <c r="B29" s="18"/>
      <c r="C29" s="356"/>
      <c r="D29" s="356"/>
      <c r="E29" s="356"/>
      <c r="F29" s="356"/>
      <c r="G29" s="356"/>
      <c r="H29" s="356"/>
      <c r="I29" s="356"/>
      <c r="J29" s="356"/>
      <c r="K29" s="356"/>
      <c r="L29" s="356"/>
      <c r="M29" s="356"/>
      <c r="N29" s="356"/>
      <c r="O29" s="18"/>
      <c r="P29" s="18"/>
    </row>
    <row r="30" spans="1:16" s="5" customFormat="1" ht="40.35" customHeight="1" thickBot="1">
      <c r="A30" s="18"/>
      <c r="B30" s="350" t="str">
        <f>Summary!C47</f>
        <v xml:space="preserve">SUBMIT COMPLETED ORDER FORMS TO: nicole@exposolutions.co.za </v>
      </c>
      <c r="C30" s="351"/>
      <c r="D30" s="351"/>
      <c r="E30" s="351"/>
      <c r="F30" s="351"/>
      <c r="G30" s="351"/>
      <c r="H30" s="351"/>
      <c r="I30" s="351"/>
      <c r="J30" s="351"/>
      <c r="K30" s="351"/>
      <c r="L30" s="351"/>
      <c r="M30" s="351"/>
      <c r="N30" s="351"/>
      <c r="O30" s="352"/>
      <c r="P30" s="18"/>
    </row>
    <row r="31" spans="1:16" s="5" customFormat="1" ht="10.35" customHeight="1">
      <c r="A31" s="17"/>
      <c r="B31" s="17"/>
      <c r="C31" s="17"/>
      <c r="D31" s="17"/>
      <c r="E31" s="17"/>
      <c r="F31" s="17"/>
      <c r="G31" s="17"/>
      <c r="H31" s="17"/>
      <c r="I31" s="17"/>
      <c r="J31" s="17"/>
      <c r="K31" s="17"/>
      <c r="L31" s="19"/>
      <c r="M31" s="17"/>
      <c r="N31" s="17"/>
      <c r="O31" s="17"/>
      <c r="P31" s="17"/>
    </row>
    <row r="32" spans="1:16" s="5" customFormat="1" ht="60" customHeight="1">
      <c r="A32" s="16"/>
      <c r="B32" s="353" t="s">
        <v>597</v>
      </c>
      <c r="C32" s="354"/>
      <c r="D32" s="354"/>
      <c r="E32" s="354"/>
      <c r="F32" s="354"/>
      <c r="G32" s="354"/>
      <c r="H32" s="354"/>
      <c r="I32" s="354"/>
      <c r="J32" s="354"/>
      <c r="K32" s="354"/>
      <c r="L32" s="354"/>
      <c r="M32" s="354"/>
      <c r="N32" s="354"/>
      <c r="O32" s="355"/>
      <c r="P32" s="16"/>
    </row>
    <row r="33" spans="1:16" s="5" customFormat="1" ht="10.35" customHeight="1">
      <c r="A33" s="17"/>
      <c r="B33" s="17"/>
      <c r="C33" s="34"/>
      <c r="D33" s="34"/>
      <c r="E33" s="34"/>
      <c r="F33" s="34"/>
      <c r="G33" s="34"/>
      <c r="H33" s="34"/>
      <c r="I33" s="34"/>
      <c r="J33" s="34"/>
      <c r="K33" s="34"/>
      <c r="L33" s="35"/>
      <c r="M33" s="34"/>
      <c r="N33" s="34"/>
      <c r="O33" s="17"/>
      <c r="P33" s="17"/>
    </row>
    <row r="34" spans="1:16" s="5" customFormat="1" ht="29.1" customHeight="1">
      <c r="A34" s="17"/>
      <c r="B34" s="242"/>
      <c r="C34" s="349" t="str">
        <f>Summary!C49</f>
        <v>INTERNATIONAL GYNECOLOGIC CANCER SOCIETY GLOBAL MEETING  |  5 - 7 NOVEMBER 2025  | CENTURY CITY CONVENTION CENTRE</v>
      </c>
      <c r="D34" s="349"/>
      <c r="E34" s="349"/>
      <c r="F34" s="349"/>
      <c r="G34" s="349"/>
      <c r="H34" s="349"/>
      <c r="I34" s="349"/>
      <c r="J34" s="349"/>
      <c r="K34" s="349"/>
      <c r="L34" s="349"/>
      <c r="M34" s="349"/>
      <c r="N34" s="349"/>
      <c r="O34" s="243"/>
      <c r="P34" s="17"/>
    </row>
    <row r="35" spans="1:16" s="5" customFormat="1" ht="56.1" customHeight="1">
      <c r="A35" s="17"/>
      <c r="B35" s="52"/>
      <c r="C35" s="295"/>
      <c r="D35" s="295"/>
      <c r="E35" s="295"/>
      <c r="F35" s="295"/>
      <c r="G35" s="295"/>
      <c r="H35" s="295"/>
      <c r="I35" s="295"/>
      <c r="J35" s="295"/>
      <c r="K35" s="295"/>
      <c r="L35" s="295"/>
      <c r="M35" s="295"/>
      <c r="N35" s="295"/>
      <c r="O35" s="17"/>
      <c r="P35" s="17"/>
    </row>
    <row r="36" spans="1:16" s="5" customFormat="1" ht="9" customHeight="1">
      <c r="A36" s="17"/>
      <c r="B36" s="17"/>
      <c r="C36" s="17"/>
      <c r="D36" s="17"/>
      <c r="E36" s="17"/>
      <c r="F36" s="17"/>
      <c r="G36" s="17"/>
      <c r="H36" s="17"/>
      <c r="I36" s="17"/>
      <c r="J36" s="17"/>
      <c r="K36" s="17"/>
      <c r="L36" s="19"/>
      <c r="M36" s="17"/>
      <c r="N36" s="17"/>
      <c r="O36" s="17"/>
      <c r="P36" s="17"/>
    </row>
  </sheetData>
  <sheetProtection algorithmName="SHA-512" hashValue="SDHC0de1iS3fV5Capo0Q6f28Lw/Zwzx5FsbpUcvYjcqvZrqGmwZi/o1n29APC9kyZD1bVYLJof96t9TxC5aeMg==" saltValue="cr4zXK0rNgsNvtXMKiE5Jw==" spinCount="100000" sheet="1" objects="1" scenarios="1"/>
  <mergeCells count="27">
    <mergeCell ref="E23:J23"/>
    <mergeCell ref="F24:J24"/>
    <mergeCell ref="F25:J25"/>
    <mergeCell ref="F26:J26"/>
    <mergeCell ref="C16:N16"/>
    <mergeCell ref="C17:N17"/>
    <mergeCell ref="C18:N18"/>
    <mergeCell ref="C19:N19"/>
    <mergeCell ref="C20:N20"/>
    <mergeCell ref="C15:N15"/>
    <mergeCell ref="C9:N9"/>
    <mergeCell ref="C10:N10"/>
    <mergeCell ref="C11:N11"/>
    <mergeCell ref="C12:N12"/>
    <mergeCell ref="C13:N13"/>
    <mergeCell ref="C2:C3"/>
    <mergeCell ref="B5:O5"/>
    <mergeCell ref="C7:N7"/>
    <mergeCell ref="C8:N8"/>
    <mergeCell ref="C14:N14"/>
    <mergeCell ref="F27:J27"/>
    <mergeCell ref="C34:N34"/>
    <mergeCell ref="C35:N35"/>
    <mergeCell ref="B30:O30"/>
    <mergeCell ref="B32:O32"/>
    <mergeCell ref="C29:N29"/>
    <mergeCell ref="F28:J28"/>
  </mergeCells>
  <pageMargins left="0.7" right="0.7" top="0.75" bottom="0.75" header="0.3" footer="0.3"/>
  <pageSetup paperSize="9" scale="56" orientation="portrait" r:id="rId1"/>
  <ignoredErrors>
    <ignoredError sqref="F27"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5A085-8503-4FA8-96DE-A173280CD378}">
  <sheetPr>
    <tabColor theme="0" tint="-0.14999847407452621"/>
    <pageSetUpPr fitToPage="1"/>
  </sheetPr>
  <dimension ref="A1:Q105"/>
  <sheetViews>
    <sheetView view="pageBreakPreview" zoomScale="90" zoomScaleNormal="100" zoomScaleSheetLayoutView="90" workbookViewId="0">
      <selection sqref="A1:L100"/>
    </sheetView>
  </sheetViews>
  <sheetFormatPr defaultColWidth="8.6640625" defaultRowHeight="14.4"/>
  <cols>
    <col min="1" max="14" width="8.77734375" style="38" customWidth="1"/>
    <col min="15" max="17" width="8.77734375" customWidth="1"/>
  </cols>
  <sheetData>
    <row r="1" spans="1:17">
      <c r="A1" s="368"/>
      <c r="B1" s="368"/>
      <c r="C1" s="368"/>
      <c r="D1" s="368"/>
      <c r="E1" s="368"/>
      <c r="F1" s="368"/>
      <c r="G1" s="368"/>
      <c r="H1" s="368"/>
      <c r="I1" s="368"/>
      <c r="J1" s="368"/>
      <c r="K1" s="368"/>
      <c r="L1" s="368"/>
      <c r="M1" s="77"/>
      <c r="N1" s="77"/>
      <c r="O1" s="77"/>
      <c r="P1" s="77"/>
      <c r="Q1" s="77"/>
    </row>
    <row r="2" spans="1:17">
      <c r="A2" s="368"/>
      <c r="B2" s="368"/>
      <c r="C2" s="368"/>
      <c r="D2" s="368"/>
      <c r="E2" s="368"/>
      <c r="F2" s="368"/>
      <c r="G2" s="368"/>
      <c r="H2" s="368"/>
      <c r="I2" s="368"/>
      <c r="J2" s="368"/>
      <c r="K2" s="368"/>
      <c r="L2" s="368"/>
      <c r="M2" s="77"/>
      <c r="N2" s="77"/>
      <c r="O2" s="77"/>
      <c r="P2" s="77"/>
      <c r="Q2" s="77"/>
    </row>
    <row r="3" spans="1:17">
      <c r="A3" s="368"/>
      <c r="B3" s="368"/>
      <c r="C3" s="368"/>
      <c r="D3" s="368"/>
      <c r="E3" s="368"/>
      <c r="F3" s="368"/>
      <c r="G3" s="368"/>
      <c r="H3" s="368"/>
      <c r="I3" s="368"/>
      <c r="J3" s="368"/>
      <c r="K3" s="368"/>
      <c r="L3" s="368"/>
      <c r="M3" s="77"/>
      <c r="N3" s="77"/>
      <c r="O3" s="77"/>
      <c r="P3" s="77"/>
      <c r="Q3" s="77"/>
    </row>
    <row r="4" spans="1:17">
      <c r="A4" s="368"/>
      <c r="B4" s="368"/>
      <c r="C4" s="368"/>
      <c r="D4" s="368"/>
      <c r="E4" s="368"/>
      <c r="F4" s="368"/>
      <c r="G4" s="368"/>
      <c r="H4" s="368"/>
      <c r="I4" s="368"/>
      <c r="J4" s="368"/>
      <c r="K4" s="368"/>
      <c r="L4" s="368"/>
      <c r="M4" s="77"/>
      <c r="N4" s="77"/>
      <c r="O4" s="77"/>
      <c r="P4" s="77"/>
      <c r="Q4" s="77"/>
    </row>
    <row r="5" spans="1:17">
      <c r="A5" s="368"/>
      <c r="B5" s="368"/>
      <c r="C5" s="368"/>
      <c r="D5" s="368"/>
      <c r="E5" s="368"/>
      <c r="F5" s="368"/>
      <c r="G5" s="368"/>
      <c r="H5" s="368"/>
      <c r="I5" s="368"/>
      <c r="J5" s="368"/>
      <c r="K5" s="368"/>
      <c r="L5" s="368"/>
      <c r="M5" s="77"/>
      <c r="N5" s="77"/>
      <c r="O5" s="77"/>
      <c r="P5" s="77"/>
      <c r="Q5" s="77"/>
    </row>
    <row r="6" spans="1:17">
      <c r="A6" s="368"/>
      <c r="B6" s="368"/>
      <c r="C6" s="368"/>
      <c r="D6" s="368"/>
      <c r="E6" s="368"/>
      <c r="F6" s="368"/>
      <c r="G6" s="368"/>
      <c r="H6" s="368"/>
      <c r="I6" s="368"/>
      <c r="J6" s="368"/>
      <c r="K6" s="368"/>
      <c r="L6" s="368"/>
      <c r="M6" s="77"/>
      <c r="N6" s="77"/>
      <c r="O6" s="77"/>
      <c r="P6" s="77"/>
      <c r="Q6" s="77"/>
    </row>
    <row r="7" spans="1:17">
      <c r="A7" s="368"/>
      <c r="B7" s="368"/>
      <c r="C7" s="368"/>
      <c r="D7" s="368"/>
      <c r="E7" s="368"/>
      <c r="F7" s="368"/>
      <c r="G7" s="368"/>
      <c r="H7" s="368"/>
      <c r="I7" s="368"/>
      <c r="J7" s="368"/>
      <c r="K7" s="368"/>
      <c r="L7" s="368"/>
      <c r="M7" s="77"/>
      <c r="N7" s="77"/>
      <c r="O7" s="77"/>
      <c r="P7" s="77"/>
      <c r="Q7" s="77"/>
    </row>
    <row r="8" spans="1:17">
      <c r="A8" s="368"/>
      <c r="B8" s="368"/>
      <c r="C8" s="368"/>
      <c r="D8" s="368"/>
      <c r="E8" s="368"/>
      <c r="F8" s="368"/>
      <c r="G8" s="368"/>
      <c r="H8" s="368"/>
      <c r="I8" s="368"/>
      <c r="J8" s="368"/>
      <c r="K8" s="368"/>
      <c r="L8" s="368"/>
      <c r="M8" s="77"/>
      <c r="N8" s="77"/>
      <c r="O8" s="77"/>
      <c r="P8" s="77"/>
      <c r="Q8" s="77"/>
    </row>
    <row r="9" spans="1:17">
      <c r="A9" s="368"/>
      <c r="B9" s="368"/>
      <c r="C9" s="368"/>
      <c r="D9" s="368"/>
      <c r="E9" s="368"/>
      <c r="F9" s="368"/>
      <c r="G9" s="368"/>
      <c r="H9" s="368"/>
      <c r="I9" s="368"/>
      <c r="J9" s="368"/>
      <c r="K9" s="368"/>
      <c r="L9" s="368"/>
      <c r="M9" s="77"/>
      <c r="N9" s="77"/>
      <c r="O9" s="77"/>
      <c r="P9" s="77"/>
      <c r="Q9" s="77"/>
    </row>
    <row r="10" spans="1:17">
      <c r="A10" s="368"/>
      <c r="B10" s="368"/>
      <c r="C10" s="368"/>
      <c r="D10" s="368"/>
      <c r="E10" s="368"/>
      <c r="F10" s="368"/>
      <c r="G10" s="368"/>
      <c r="H10" s="368"/>
      <c r="I10" s="368"/>
      <c r="J10" s="368"/>
      <c r="K10" s="368"/>
      <c r="L10" s="368"/>
      <c r="M10" s="77"/>
      <c r="N10" s="77"/>
      <c r="O10" s="77"/>
      <c r="P10" s="77"/>
      <c r="Q10" s="77"/>
    </row>
    <row r="11" spans="1:17">
      <c r="A11" s="368"/>
      <c r="B11" s="368"/>
      <c r="C11" s="368"/>
      <c r="D11" s="368"/>
      <c r="E11" s="368"/>
      <c r="F11" s="368"/>
      <c r="G11" s="368"/>
      <c r="H11" s="368"/>
      <c r="I11" s="368"/>
      <c r="J11" s="368"/>
      <c r="K11" s="368"/>
      <c r="L11" s="368"/>
      <c r="M11" s="77"/>
      <c r="N11" s="77"/>
      <c r="O11" s="77"/>
      <c r="P11" s="77"/>
      <c r="Q11" s="77"/>
    </row>
    <row r="12" spans="1:17">
      <c r="A12" s="368"/>
      <c r="B12" s="368"/>
      <c r="C12" s="368"/>
      <c r="D12" s="368"/>
      <c r="E12" s="368"/>
      <c r="F12" s="368"/>
      <c r="G12" s="368"/>
      <c r="H12" s="368"/>
      <c r="I12" s="368"/>
      <c r="J12" s="368"/>
      <c r="K12" s="368"/>
      <c r="L12" s="368"/>
      <c r="M12" s="77"/>
      <c r="N12" s="77"/>
      <c r="O12" s="77"/>
      <c r="P12" s="77"/>
      <c r="Q12" s="77"/>
    </row>
    <row r="13" spans="1:17">
      <c r="A13" s="368"/>
      <c r="B13" s="368"/>
      <c r="C13" s="368"/>
      <c r="D13" s="368"/>
      <c r="E13" s="368"/>
      <c r="F13" s="368"/>
      <c r="G13" s="368"/>
      <c r="H13" s="368"/>
      <c r="I13" s="368"/>
      <c r="J13" s="368"/>
      <c r="K13" s="368"/>
      <c r="L13" s="368"/>
      <c r="M13" s="77"/>
      <c r="N13" s="77"/>
      <c r="O13" s="77"/>
      <c r="P13" s="77"/>
      <c r="Q13" s="77"/>
    </row>
    <row r="14" spans="1:17">
      <c r="A14" s="368"/>
      <c r="B14" s="368"/>
      <c r="C14" s="368"/>
      <c r="D14" s="368"/>
      <c r="E14" s="368"/>
      <c r="F14" s="368"/>
      <c r="G14" s="368"/>
      <c r="H14" s="368"/>
      <c r="I14" s="368"/>
      <c r="J14" s="368"/>
      <c r="K14" s="368"/>
      <c r="L14" s="368"/>
      <c r="M14" s="77"/>
      <c r="N14" s="77"/>
      <c r="O14" s="77"/>
      <c r="P14" s="77"/>
      <c r="Q14" s="77"/>
    </row>
    <row r="15" spans="1:17">
      <c r="A15" s="368"/>
      <c r="B15" s="368"/>
      <c r="C15" s="368"/>
      <c r="D15" s="368"/>
      <c r="E15" s="368"/>
      <c r="F15" s="368"/>
      <c r="G15" s="368"/>
      <c r="H15" s="368"/>
      <c r="I15" s="368"/>
      <c r="J15" s="368"/>
      <c r="K15" s="368"/>
      <c r="L15" s="368"/>
      <c r="M15" s="77"/>
      <c r="N15" s="77"/>
      <c r="O15" s="77"/>
      <c r="P15" s="77"/>
      <c r="Q15" s="77"/>
    </row>
    <row r="16" spans="1:17">
      <c r="A16" s="368"/>
      <c r="B16" s="368"/>
      <c r="C16" s="368"/>
      <c r="D16" s="368"/>
      <c r="E16" s="368"/>
      <c r="F16" s="368"/>
      <c r="G16" s="368"/>
      <c r="H16" s="368"/>
      <c r="I16" s="368"/>
      <c r="J16" s="368"/>
      <c r="K16" s="368"/>
      <c r="L16" s="368"/>
      <c r="M16" s="77"/>
      <c r="N16" s="77"/>
      <c r="O16" s="77"/>
      <c r="P16" s="77"/>
      <c r="Q16" s="77"/>
    </row>
    <row r="17" spans="1:17">
      <c r="A17" s="368"/>
      <c r="B17" s="368"/>
      <c r="C17" s="368"/>
      <c r="D17" s="368"/>
      <c r="E17" s="368"/>
      <c r="F17" s="368"/>
      <c r="G17" s="368"/>
      <c r="H17" s="368"/>
      <c r="I17" s="368"/>
      <c r="J17" s="368"/>
      <c r="K17" s="368"/>
      <c r="L17" s="368"/>
      <c r="M17" s="77"/>
      <c r="N17" s="77"/>
      <c r="O17" s="77"/>
      <c r="P17" s="77"/>
      <c r="Q17" s="77"/>
    </row>
    <row r="18" spans="1:17">
      <c r="A18" s="368"/>
      <c r="B18" s="368"/>
      <c r="C18" s="368"/>
      <c r="D18" s="368"/>
      <c r="E18" s="368"/>
      <c r="F18" s="368"/>
      <c r="G18" s="368"/>
      <c r="H18" s="368"/>
      <c r="I18" s="368"/>
      <c r="J18" s="368"/>
      <c r="K18" s="368"/>
      <c r="L18" s="368"/>
      <c r="M18" s="77"/>
      <c r="N18" s="77"/>
      <c r="O18" s="77"/>
      <c r="P18" s="77"/>
      <c r="Q18" s="77"/>
    </row>
    <row r="19" spans="1:17">
      <c r="A19" s="368"/>
      <c r="B19" s="368"/>
      <c r="C19" s="368"/>
      <c r="D19" s="368"/>
      <c r="E19" s="368"/>
      <c r="F19" s="368"/>
      <c r="G19" s="368"/>
      <c r="H19" s="368"/>
      <c r="I19" s="368"/>
      <c r="J19" s="368"/>
      <c r="K19" s="368"/>
      <c r="L19" s="368"/>
      <c r="M19" s="77"/>
      <c r="N19" s="77"/>
      <c r="O19" s="77"/>
      <c r="P19" s="77"/>
      <c r="Q19" s="77"/>
    </row>
    <row r="20" spans="1:17">
      <c r="A20" s="368"/>
      <c r="B20" s="368"/>
      <c r="C20" s="368"/>
      <c r="D20" s="368"/>
      <c r="E20" s="368"/>
      <c r="F20" s="368"/>
      <c r="G20" s="368"/>
      <c r="H20" s="368"/>
      <c r="I20" s="368"/>
      <c r="J20" s="368"/>
      <c r="K20" s="368"/>
      <c r="L20" s="368"/>
      <c r="M20" s="77"/>
      <c r="N20" s="77"/>
      <c r="O20" s="77"/>
      <c r="P20" s="77"/>
      <c r="Q20" s="77"/>
    </row>
    <row r="21" spans="1:17">
      <c r="A21" s="368"/>
      <c r="B21" s="368"/>
      <c r="C21" s="368"/>
      <c r="D21" s="368"/>
      <c r="E21" s="368"/>
      <c r="F21" s="368"/>
      <c r="G21" s="368"/>
      <c r="H21" s="368"/>
      <c r="I21" s="368"/>
      <c r="J21" s="368"/>
      <c r="K21" s="368"/>
      <c r="L21" s="368"/>
      <c r="M21" s="77"/>
      <c r="N21" s="77"/>
      <c r="O21" s="77"/>
      <c r="P21" s="77"/>
      <c r="Q21" s="77"/>
    </row>
    <row r="22" spans="1:17">
      <c r="A22" s="368"/>
      <c r="B22" s="368"/>
      <c r="C22" s="368"/>
      <c r="D22" s="368"/>
      <c r="E22" s="368"/>
      <c r="F22" s="368"/>
      <c r="G22" s="368"/>
      <c r="H22" s="368"/>
      <c r="I22" s="368"/>
      <c r="J22" s="368"/>
      <c r="K22" s="368"/>
      <c r="L22" s="368"/>
      <c r="M22" s="77"/>
      <c r="N22" s="77"/>
      <c r="O22" s="77"/>
      <c r="P22" s="77"/>
      <c r="Q22" s="77"/>
    </row>
    <row r="23" spans="1:17">
      <c r="A23" s="368"/>
      <c r="B23" s="368"/>
      <c r="C23" s="368"/>
      <c r="D23" s="368"/>
      <c r="E23" s="368"/>
      <c r="F23" s="368"/>
      <c r="G23" s="368"/>
      <c r="H23" s="368"/>
      <c r="I23" s="368"/>
      <c r="J23" s="368"/>
      <c r="K23" s="368"/>
      <c r="L23" s="368"/>
      <c r="M23" s="77"/>
      <c r="N23" s="77"/>
      <c r="O23" s="77"/>
      <c r="P23" s="77"/>
      <c r="Q23" s="77"/>
    </row>
    <row r="24" spans="1:17">
      <c r="A24" s="368"/>
      <c r="B24" s="368"/>
      <c r="C24" s="368"/>
      <c r="D24" s="368"/>
      <c r="E24" s="368"/>
      <c r="F24" s="368"/>
      <c r="G24" s="368"/>
      <c r="H24" s="368"/>
      <c r="I24" s="368"/>
      <c r="J24" s="368"/>
      <c r="K24" s="368"/>
      <c r="L24" s="368"/>
      <c r="M24" s="77"/>
      <c r="N24" s="77"/>
      <c r="O24" s="77"/>
      <c r="P24" s="77"/>
      <c r="Q24" s="77"/>
    </row>
    <row r="25" spans="1:17">
      <c r="A25" s="368"/>
      <c r="B25" s="368"/>
      <c r="C25" s="368"/>
      <c r="D25" s="368"/>
      <c r="E25" s="368"/>
      <c r="F25" s="368"/>
      <c r="G25" s="368"/>
      <c r="H25" s="368"/>
      <c r="I25" s="368"/>
      <c r="J25" s="368"/>
      <c r="K25" s="368"/>
      <c r="L25" s="368"/>
      <c r="M25" s="77"/>
      <c r="N25" s="77"/>
      <c r="O25" s="77"/>
      <c r="P25" s="77"/>
      <c r="Q25" s="77"/>
    </row>
    <row r="26" spans="1:17">
      <c r="A26" s="368"/>
      <c r="B26" s="368"/>
      <c r="C26" s="368"/>
      <c r="D26" s="368"/>
      <c r="E26" s="368"/>
      <c r="F26" s="368"/>
      <c r="G26" s="368"/>
      <c r="H26" s="368"/>
      <c r="I26" s="368"/>
      <c r="J26" s="368"/>
      <c r="K26" s="368"/>
      <c r="L26" s="368"/>
      <c r="M26" s="77"/>
      <c r="N26" s="77"/>
      <c r="O26" s="77"/>
      <c r="P26" s="77"/>
      <c r="Q26" s="77"/>
    </row>
    <row r="27" spans="1:17">
      <c r="A27" s="368"/>
      <c r="B27" s="368"/>
      <c r="C27" s="368"/>
      <c r="D27" s="368"/>
      <c r="E27" s="368"/>
      <c r="F27" s="368"/>
      <c r="G27" s="368"/>
      <c r="H27" s="368"/>
      <c r="I27" s="368"/>
      <c r="J27" s="368"/>
      <c r="K27" s="368"/>
      <c r="L27" s="368"/>
      <c r="M27" s="77"/>
      <c r="N27" s="77"/>
      <c r="O27" s="77"/>
      <c r="P27" s="77"/>
      <c r="Q27" s="77"/>
    </row>
    <row r="28" spans="1:17">
      <c r="A28" s="368"/>
      <c r="B28" s="368"/>
      <c r="C28" s="368"/>
      <c r="D28" s="368"/>
      <c r="E28" s="368"/>
      <c r="F28" s="368"/>
      <c r="G28" s="368"/>
      <c r="H28" s="368"/>
      <c r="I28" s="368"/>
      <c r="J28" s="368"/>
      <c r="K28" s="368"/>
      <c r="L28" s="368"/>
      <c r="M28" s="77"/>
      <c r="N28" s="77"/>
      <c r="O28" s="77"/>
      <c r="P28" s="77"/>
      <c r="Q28" s="77"/>
    </row>
    <row r="29" spans="1:17">
      <c r="A29" s="368"/>
      <c r="B29" s="368"/>
      <c r="C29" s="368"/>
      <c r="D29" s="368"/>
      <c r="E29" s="368"/>
      <c r="F29" s="368"/>
      <c r="G29" s="368"/>
      <c r="H29" s="368"/>
      <c r="I29" s="368"/>
      <c r="J29" s="368"/>
      <c r="K29" s="368"/>
      <c r="L29" s="368"/>
      <c r="M29" s="77"/>
      <c r="N29" s="77"/>
      <c r="O29" s="77"/>
      <c r="P29" s="77"/>
      <c r="Q29" s="77"/>
    </row>
    <row r="30" spans="1:17">
      <c r="A30" s="368"/>
      <c r="B30" s="368"/>
      <c r="C30" s="368"/>
      <c r="D30" s="368"/>
      <c r="E30" s="368"/>
      <c r="F30" s="368"/>
      <c r="G30" s="368"/>
      <c r="H30" s="368"/>
      <c r="I30" s="368"/>
      <c r="J30" s="368"/>
      <c r="K30" s="368"/>
      <c r="L30" s="368"/>
      <c r="M30" s="77"/>
      <c r="N30" s="77"/>
      <c r="O30" s="77"/>
      <c r="P30" s="77"/>
      <c r="Q30" s="77"/>
    </row>
    <row r="31" spans="1:17">
      <c r="A31" s="368"/>
      <c r="B31" s="368"/>
      <c r="C31" s="368"/>
      <c r="D31" s="368"/>
      <c r="E31" s="368"/>
      <c r="F31" s="368"/>
      <c r="G31" s="368"/>
      <c r="H31" s="368"/>
      <c r="I31" s="368"/>
      <c r="J31" s="368"/>
      <c r="K31" s="368"/>
      <c r="L31" s="368"/>
      <c r="M31" s="77"/>
      <c r="N31" s="77"/>
      <c r="O31" s="77"/>
      <c r="P31" s="77"/>
      <c r="Q31" s="77"/>
    </row>
    <row r="32" spans="1:17">
      <c r="A32" s="368"/>
      <c r="B32" s="368"/>
      <c r="C32" s="368"/>
      <c r="D32" s="368"/>
      <c r="E32" s="368"/>
      <c r="F32" s="368"/>
      <c r="G32" s="368"/>
      <c r="H32" s="368"/>
      <c r="I32" s="368"/>
      <c r="J32" s="368"/>
      <c r="K32" s="368"/>
      <c r="L32" s="368"/>
      <c r="M32" s="77"/>
      <c r="N32" s="77"/>
      <c r="O32" s="77"/>
      <c r="P32" s="77"/>
      <c r="Q32" s="77"/>
    </row>
    <row r="33" spans="1:17">
      <c r="A33" s="368"/>
      <c r="B33" s="368"/>
      <c r="C33" s="368"/>
      <c r="D33" s="368"/>
      <c r="E33" s="368"/>
      <c r="F33" s="368"/>
      <c r="G33" s="368"/>
      <c r="H33" s="368"/>
      <c r="I33" s="368"/>
      <c r="J33" s="368"/>
      <c r="K33" s="368"/>
      <c r="L33" s="368"/>
      <c r="M33" s="77"/>
      <c r="N33" s="77"/>
      <c r="O33" s="77"/>
      <c r="P33" s="77"/>
      <c r="Q33" s="77"/>
    </row>
    <row r="34" spans="1:17">
      <c r="A34" s="368"/>
      <c r="B34" s="368"/>
      <c r="C34" s="368"/>
      <c r="D34" s="368"/>
      <c r="E34" s="368"/>
      <c r="F34" s="368"/>
      <c r="G34" s="368"/>
      <c r="H34" s="368"/>
      <c r="I34" s="368"/>
      <c r="J34" s="368"/>
      <c r="K34" s="368"/>
      <c r="L34" s="368"/>
      <c r="M34" s="77"/>
      <c r="N34" s="77"/>
      <c r="O34" s="77"/>
      <c r="P34" s="77"/>
      <c r="Q34" s="77"/>
    </row>
    <row r="35" spans="1:17">
      <c r="A35" s="368"/>
      <c r="B35" s="368"/>
      <c r="C35" s="368"/>
      <c r="D35" s="368"/>
      <c r="E35" s="368"/>
      <c r="F35" s="368"/>
      <c r="G35" s="368"/>
      <c r="H35" s="368"/>
      <c r="I35" s="368"/>
      <c r="J35" s="368"/>
      <c r="K35" s="368"/>
      <c r="L35" s="368"/>
      <c r="M35" s="77"/>
      <c r="N35" s="77"/>
      <c r="O35" s="77"/>
      <c r="P35" s="77"/>
      <c r="Q35" s="77"/>
    </row>
    <row r="36" spans="1:17">
      <c r="A36" s="368"/>
      <c r="B36" s="368"/>
      <c r="C36" s="368"/>
      <c r="D36" s="368"/>
      <c r="E36" s="368"/>
      <c r="F36" s="368"/>
      <c r="G36" s="368"/>
      <c r="H36" s="368"/>
      <c r="I36" s="368"/>
      <c r="J36" s="368"/>
      <c r="K36" s="368"/>
      <c r="L36" s="368"/>
      <c r="M36" s="77"/>
      <c r="N36" s="77"/>
      <c r="O36" s="77"/>
      <c r="P36" s="77"/>
      <c r="Q36" s="77"/>
    </row>
    <row r="37" spans="1:17">
      <c r="A37" s="368"/>
      <c r="B37" s="368"/>
      <c r="C37" s="368"/>
      <c r="D37" s="368"/>
      <c r="E37" s="368"/>
      <c r="F37" s="368"/>
      <c r="G37" s="368"/>
      <c r="H37" s="368"/>
      <c r="I37" s="368"/>
      <c r="J37" s="368"/>
      <c r="K37" s="368"/>
      <c r="L37" s="368"/>
      <c r="M37" s="77"/>
      <c r="N37" s="77"/>
      <c r="O37" s="77"/>
      <c r="P37" s="77"/>
      <c r="Q37" s="77"/>
    </row>
    <row r="38" spans="1:17">
      <c r="A38" s="368"/>
      <c r="B38" s="368"/>
      <c r="C38" s="368"/>
      <c r="D38" s="368"/>
      <c r="E38" s="368"/>
      <c r="F38" s="368"/>
      <c r="G38" s="368"/>
      <c r="H38" s="368"/>
      <c r="I38" s="368"/>
      <c r="J38" s="368"/>
      <c r="K38" s="368"/>
      <c r="L38" s="368"/>
      <c r="M38" s="77"/>
      <c r="N38" s="77"/>
      <c r="O38" s="77"/>
      <c r="P38" s="77"/>
      <c r="Q38" s="77"/>
    </row>
    <row r="39" spans="1:17">
      <c r="A39" s="368"/>
      <c r="B39" s="368"/>
      <c r="C39" s="368"/>
      <c r="D39" s="368"/>
      <c r="E39" s="368"/>
      <c r="F39" s="368"/>
      <c r="G39" s="368"/>
      <c r="H39" s="368"/>
      <c r="I39" s="368"/>
      <c r="J39" s="368"/>
      <c r="K39" s="368"/>
      <c r="L39" s="368"/>
      <c r="M39" s="77"/>
      <c r="N39" s="77"/>
      <c r="O39" s="77"/>
      <c r="P39" s="77"/>
      <c r="Q39" s="77"/>
    </row>
    <row r="40" spans="1:17">
      <c r="A40" s="368"/>
      <c r="B40" s="368"/>
      <c r="C40" s="368"/>
      <c r="D40" s="368"/>
      <c r="E40" s="368"/>
      <c r="F40" s="368"/>
      <c r="G40" s="368"/>
      <c r="H40" s="368"/>
      <c r="I40" s="368"/>
      <c r="J40" s="368"/>
      <c r="K40" s="368"/>
      <c r="L40" s="368"/>
      <c r="M40" s="77"/>
      <c r="N40" s="77"/>
      <c r="O40" s="77"/>
      <c r="P40" s="77"/>
      <c r="Q40" s="77"/>
    </row>
    <row r="41" spans="1:17">
      <c r="A41" s="368"/>
      <c r="B41" s="368"/>
      <c r="C41" s="368"/>
      <c r="D41" s="368"/>
      <c r="E41" s="368"/>
      <c r="F41" s="368"/>
      <c r="G41" s="368"/>
      <c r="H41" s="368"/>
      <c r="I41" s="368"/>
      <c r="J41" s="368"/>
      <c r="K41" s="368"/>
      <c r="L41" s="368"/>
      <c r="M41" s="77"/>
      <c r="N41" s="77"/>
      <c r="O41" s="77"/>
      <c r="P41" s="77"/>
      <c r="Q41" s="77"/>
    </row>
    <row r="42" spans="1:17">
      <c r="A42" s="368"/>
      <c r="B42" s="368"/>
      <c r="C42" s="368"/>
      <c r="D42" s="368"/>
      <c r="E42" s="368"/>
      <c r="F42" s="368"/>
      <c r="G42" s="368"/>
      <c r="H42" s="368"/>
      <c r="I42" s="368"/>
      <c r="J42" s="368"/>
      <c r="K42" s="368"/>
      <c r="L42" s="368"/>
      <c r="M42" s="77"/>
      <c r="N42" s="77"/>
      <c r="O42" s="77"/>
      <c r="P42" s="77"/>
      <c r="Q42" s="77"/>
    </row>
    <row r="43" spans="1:17">
      <c r="A43" s="368"/>
      <c r="B43" s="368"/>
      <c r="C43" s="368"/>
      <c r="D43" s="368"/>
      <c r="E43" s="368"/>
      <c r="F43" s="368"/>
      <c r="G43" s="368"/>
      <c r="H43" s="368"/>
      <c r="I43" s="368"/>
      <c r="J43" s="368"/>
      <c r="K43" s="368"/>
      <c r="L43" s="368"/>
      <c r="M43" s="77"/>
      <c r="N43" s="77"/>
      <c r="O43" s="77"/>
      <c r="P43" s="77"/>
      <c r="Q43" s="77"/>
    </row>
    <row r="44" spans="1:17">
      <c r="A44" s="368"/>
      <c r="B44" s="368"/>
      <c r="C44" s="368"/>
      <c r="D44" s="368"/>
      <c r="E44" s="368"/>
      <c r="F44" s="368"/>
      <c r="G44" s="368"/>
      <c r="H44" s="368"/>
      <c r="I44" s="368"/>
      <c r="J44" s="368"/>
      <c r="K44" s="368"/>
      <c r="L44" s="368"/>
      <c r="M44" s="77"/>
      <c r="N44" s="77"/>
      <c r="O44" s="77"/>
      <c r="P44" s="77"/>
      <c r="Q44" s="77"/>
    </row>
    <row r="45" spans="1:17">
      <c r="A45" s="368"/>
      <c r="B45" s="368"/>
      <c r="C45" s="368"/>
      <c r="D45" s="368"/>
      <c r="E45" s="368"/>
      <c r="F45" s="368"/>
      <c r="G45" s="368"/>
      <c r="H45" s="368"/>
      <c r="I45" s="368"/>
      <c r="J45" s="368"/>
      <c r="K45" s="368"/>
      <c r="L45" s="368"/>
      <c r="M45" s="77"/>
      <c r="N45" s="77"/>
      <c r="O45" s="77"/>
      <c r="P45" s="77"/>
      <c r="Q45" s="77"/>
    </row>
    <row r="46" spans="1:17">
      <c r="A46" s="368"/>
      <c r="B46" s="368"/>
      <c r="C46" s="368"/>
      <c r="D46" s="368"/>
      <c r="E46" s="368"/>
      <c r="F46" s="368"/>
      <c r="G46" s="368"/>
      <c r="H46" s="368"/>
      <c r="I46" s="368"/>
      <c r="J46" s="368"/>
      <c r="K46" s="368"/>
      <c r="L46" s="368"/>
      <c r="M46" s="77"/>
      <c r="N46" s="77"/>
      <c r="O46" s="77"/>
      <c r="P46" s="77"/>
      <c r="Q46" s="77"/>
    </row>
    <row r="47" spans="1:17">
      <c r="A47" s="368"/>
      <c r="B47" s="368"/>
      <c r="C47" s="368"/>
      <c r="D47" s="368"/>
      <c r="E47" s="368"/>
      <c r="F47" s="368"/>
      <c r="G47" s="368"/>
      <c r="H47" s="368"/>
      <c r="I47" s="368"/>
      <c r="J47" s="368"/>
      <c r="K47" s="368"/>
      <c r="L47" s="368"/>
      <c r="M47" s="77"/>
      <c r="N47" s="77"/>
      <c r="O47" s="77"/>
      <c r="P47" s="77"/>
      <c r="Q47" s="77"/>
    </row>
    <row r="48" spans="1:17">
      <c r="A48" s="368"/>
      <c r="B48" s="368"/>
      <c r="C48" s="368"/>
      <c r="D48" s="368"/>
      <c r="E48" s="368"/>
      <c r="F48" s="368"/>
      <c r="G48" s="368"/>
      <c r="H48" s="368"/>
      <c r="I48" s="368"/>
      <c r="J48" s="368"/>
      <c r="K48" s="368"/>
      <c r="L48" s="368"/>
      <c r="M48" s="77"/>
      <c r="N48" s="77"/>
      <c r="O48" s="77"/>
      <c r="P48" s="77"/>
      <c r="Q48" s="77"/>
    </row>
    <row r="49" spans="1:17">
      <c r="A49" s="368"/>
      <c r="B49" s="368"/>
      <c r="C49" s="368"/>
      <c r="D49" s="368"/>
      <c r="E49" s="368"/>
      <c r="F49" s="368"/>
      <c r="G49" s="368"/>
      <c r="H49" s="368"/>
      <c r="I49" s="368"/>
      <c r="J49" s="368"/>
      <c r="K49" s="368"/>
      <c r="L49" s="368"/>
      <c r="M49" s="77"/>
      <c r="N49" s="77"/>
      <c r="O49" s="77"/>
      <c r="P49" s="77"/>
      <c r="Q49" s="77"/>
    </row>
    <row r="50" spans="1:17">
      <c r="A50" s="368"/>
      <c r="B50" s="368"/>
      <c r="C50" s="368"/>
      <c r="D50" s="368"/>
      <c r="E50" s="368"/>
      <c r="F50" s="368"/>
      <c r="G50" s="368"/>
      <c r="H50" s="368"/>
      <c r="I50" s="368"/>
      <c r="J50" s="368"/>
      <c r="K50" s="368"/>
      <c r="L50" s="368"/>
      <c r="M50" s="77"/>
      <c r="N50" s="77"/>
      <c r="O50" s="77"/>
      <c r="P50" s="77"/>
      <c r="Q50" s="77"/>
    </row>
    <row r="51" spans="1:17">
      <c r="A51" s="368"/>
      <c r="B51" s="368"/>
      <c r="C51" s="368"/>
      <c r="D51" s="368"/>
      <c r="E51" s="368"/>
      <c r="F51" s="368"/>
      <c r="G51" s="368"/>
      <c r="H51" s="368"/>
      <c r="I51" s="368"/>
      <c r="J51" s="368"/>
      <c r="K51" s="368"/>
      <c r="L51" s="368"/>
      <c r="M51" s="77"/>
      <c r="N51" s="77"/>
      <c r="O51" s="77"/>
      <c r="P51" s="77"/>
      <c r="Q51" s="77"/>
    </row>
    <row r="52" spans="1:17">
      <c r="A52" s="368"/>
      <c r="B52" s="368"/>
      <c r="C52" s="368"/>
      <c r="D52" s="368"/>
      <c r="E52" s="368"/>
      <c r="F52" s="368"/>
      <c r="G52" s="368"/>
      <c r="H52" s="368"/>
      <c r="I52" s="368"/>
      <c r="J52" s="368"/>
      <c r="K52" s="368"/>
      <c r="L52" s="368"/>
      <c r="M52" s="77"/>
      <c r="N52" s="77"/>
      <c r="O52" s="77"/>
      <c r="P52" s="77"/>
      <c r="Q52" s="77"/>
    </row>
    <row r="53" spans="1:17">
      <c r="A53" s="368"/>
      <c r="B53" s="368"/>
      <c r="C53" s="368"/>
      <c r="D53" s="368"/>
      <c r="E53" s="368"/>
      <c r="F53" s="368"/>
      <c r="G53" s="368"/>
      <c r="H53" s="368"/>
      <c r="I53" s="368"/>
      <c r="J53" s="368"/>
      <c r="K53" s="368"/>
      <c r="L53" s="368"/>
      <c r="M53" s="77"/>
      <c r="N53" s="77"/>
      <c r="O53" s="77"/>
      <c r="P53" s="77"/>
      <c r="Q53" s="77"/>
    </row>
    <row r="54" spans="1:17">
      <c r="A54" s="368"/>
      <c r="B54" s="368"/>
      <c r="C54" s="368"/>
      <c r="D54" s="368"/>
      <c r="E54" s="368"/>
      <c r="F54" s="368"/>
      <c r="G54" s="368"/>
      <c r="H54" s="368"/>
      <c r="I54" s="368"/>
      <c r="J54" s="368"/>
      <c r="K54" s="368"/>
      <c r="L54" s="368"/>
      <c r="M54" s="77"/>
      <c r="N54" s="77"/>
      <c r="O54" s="77"/>
      <c r="P54" s="77"/>
      <c r="Q54" s="77"/>
    </row>
    <row r="55" spans="1:17">
      <c r="A55" s="368"/>
      <c r="B55" s="368"/>
      <c r="C55" s="368"/>
      <c r="D55" s="368"/>
      <c r="E55" s="368"/>
      <c r="F55" s="368"/>
      <c r="G55" s="368"/>
      <c r="H55" s="368"/>
      <c r="I55" s="368"/>
      <c r="J55" s="368"/>
      <c r="K55" s="368"/>
      <c r="L55" s="368"/>
      <c r="M55" s="77"/>
      <c r="N55" s="77"/>
      <c r="O55" s="77"/>
      <c r="P55" s="77"/>
      <c r="Q55" s="77"/>
    </row>
    <row r="56" spans="1:17">
      <c r="A56" s="368"/>
      <c r="B56" s="368"/>
      <c r="C56" s="368"/>
      <c r="D56" s="368"/>
      <c r="E56" s="368"/>
      <c r="F56" s="368"/>
      <c r="G56" s="368"/>
      <c r="H56" s="368"/>
      <c r="I56" s="368"/>
      <c r="J56" s="368"/>
      <c r="K56" s="368"/>
      <c r="L56" s="368"/>
      <c r="M56" s="77"/>
      <c r="N56" s="77"/>
      <c r="O56" s="77"/>
      <c r="P56" s="77"/>
      <c r="Q56" s="77"/>
    </row>
    <row r="57" spans="1:17">
      <c r="A57" s="368"/>
      <c r="B57" s="368"/>
      <c r="C57" s="368"/>
      <c r="D57" s="368"/>
      <c r="E57" s="368"/>
      <c r="F57" s="368"/>
      <c r="G57" s="368"/>
      <c r="H57" s="368"/>
      <c r="I57" s="368"/>
      <c r="J57" s="368"/>
      <c r="K57" s="368"/>
      <c r="L57" s="368"/>
      <c r="M57" s="77"/>
      <c r="N57" s="77"/>
      <c r="O57" s="77"/>
      <c r="P57" s="77"/>
      <c r="Q57" s="77"/>
    </row>
    <row r="58" spans="1:17">
      <c r="A58" s="368"/>
      <c r="B58" s="368"/>
      <c r="C58" s="368"/>
      <c r="D58" s="368"/>
      <c r="E58" s="368"/>
      <c r="F58" s="368"/>
      <c r="G58" s="368"/>
      <c r="H58" s="368"/>
      <c r="I58" s="368"/>
      <c r="J58" s="368"/>
      <c r="K58" s="368"/>
      <c r="L58" s="368"/>
      <c r="M58" s="77"/>
      <c r="N58" s="77"/>
      <c r="O58" s="77"/>
      <c r="P58" s="77"/>
      <c r="Q58" s="77"/>
    </row>
    <row r="59" spans="1:17">
      <c r="A59" s="368"/>
      <c r="B59" s="368"/>
      <c r="C59" s="368"/>
      <c r="D59" s="368"/>
      <c r="E59" s="368"/>
      <c r="F59" s="368"/>
      <c r="G59" s="368"/>
      <c r="H59" s="368"/>
      <c r="I59" s="368"/>
      <c r="J59" s="368"/>
      <c r="K59" s="368"/>
      <c r="L59" s="368"/>
      <c r="M59" s="77"/>
      <c r="N59" s="77"/>
      <c r="O59" s="77"/>
      <c r="P59" s="77"/>
      <c r="Q59" s="77"/>
    </row>
    <row r="60" spans="1:17">
      <c r="A60" s="368"/>
      <c r="B60" s="368"/>
      <c r="C60" s="368"/>
      <c r="D60" s="368"/>
      <c r="E60" s="368"/>
      <c r="F60" s="368"/>
      <c r="G60" s="368"/>
      <c r="H60" s="368"/>
      <c r="I60" s="368"/>
      <c r="J60" s="368"/>
      <c r="K60" s="368"/>
      <c r="L60" s="368"/>
      <c r="M60" s="77"/>
      <c r="N60" s="77"/>
      <c r="O60" s="77"/>
      <c r="P60" s="77"/>
      <c r="Q60" s="77"/>
    </row>
    <row r="61" spans="1:17">
      <c r="A61" s="368"/>
      <c r="B61" s="368"/>
      <c r="C61" s="368"/>
      <c r="D61" s="368"/>
      <c r="E61" s="368"/>
      <c r="F61" s="368"/>
      <c r="G61" s="368"/>
      <c r="H61" s="368"/>
      <c r="I61" s="368"/>
      <c r="J61" s="368"/>
      <c r="K61" s="368"/>
      <c r="L61" s="368"/>
      <c r="M61" s="77"/>
      <c r="N61" s="77"/>
      <c r="O61" s="77"/>
      <c r="P61" s="77"/>
      <c r="Q61" s="77"/>
    </row>
    <row r="62" spans="1:17">
      <c r="A62" s="368"/>
      <c r="B62" s="368"/>
      <c r="C62" s="368"/>
      <c r="D62" s="368"/>
      <c r="E62" s="368"/>
      <c r="F62" s="368"/>
      <c r="G62" s="368"/>
      <c r="H62" s="368"/>
      <c r="I62" s="368"/>
      <c r="J62" s="368"/>
      <c r="K62" s="368"/>
      <c r="L62" s="368"/>
      <c r="M62" s="77"/>
      <c r="N62" s="77"/>
      <c r="O62" s="77"/>
      <c r="P62" s="77"/>
      <c r="Q62" s="77"/>
    </row>
    <row r="63" spans="1:17">
      <c r="A63" s="368"/>
      <c r="B63" s="368"/>
      <c r="C63" s="368"/>
      <c r="D63" s="368"/>
      <c r="E63" s="368"/>
      <c r="F63" s="368"/>
      <c r="G63" s="368"/>
      <c r="H63" s="368"/>
      <c r="I63" s="368"/>
      <c r="J63" s="368"/>
      <c r="K63" s="368"/>
      <c r="L63" s="368"/>
      <c r="M63" s="77"/>
      <c r="N63" s="77"/>
      <c r="O63" s="77"/>
      <c r="P63" s="77"/>
      <c r="Q63" s="77"/>
    </row>
    <row r="64" spans="1:17">
      <c r="A64" s="368"/>
      <c r="B64" s="368"/>
      <c r="C64" s="368"/>
      <c r="D64" s="368"/>
      <c r="E64" s="368"/>
      <c r="F64" s="368"/>
      <c r="G64" s="368"/>
      <c r="H64" s="368"/>
      <c r="I64" s="368"/>
      <c r="J64" s="368"/>
      <c r="K64" s="368"/>
      <c r="L64" s="368"/>
      <c r="M64" s="77"/>
      <c r="N64" s="77"/>
      <c r="O64" s="77"/>
      <c r="P64" s="77"/>
      <c r="Q64" s="77"/>
    </row>
    <row r="65" spans="1:17">
      <c r="A65" s="368"/>
      <c r="B65" s="368"/>
      <c r="C65" s="368"/>
      <c r="D65" s="368"/>
      <c r="E65" s="368"/>
      <c r="F65" s="368"/>
      <c r="G65" s="368"/>
      <c r="H65" s="368"/>
      <c r="I65" s="368"/>
      <c r="J65" s="368"/>
      <c r="K65" s="368"/>
      <c r="L65" s="368"/>
      <c r="M65" s="77"/>
      <c r="N65" s="77"/>
      <c r="O65" s="77"/>
      <c r="P65" s="77"/>
      <c r="Q65" s="77"/>
    </row>
    <row r="66" spans="1:17">
      <c r="A66" s="368"/>
      <c r="B66" s="368"/>
      <c r="C66" s="368"/>
      <c r="D66" s="368"/>
      <c r="E66" s="368"/>
      <c r="F66" s="368"/>
      <c r="G66" s="368"/>
      <c r="H66" s="368"/>
      <c r="I66" s="368"/>
      <c r="J66" s="368"/>
      <c r="K66" s="368"/>
      <c r="L66" s="368"/>
      <c r="M66" s="77"/>
      <c r="N66" s="77"/>
      <c r="O66" s="77"/>
      <c r="P66" s="77"/>
      <c r="Q66" s="77"/>
    </row>
    <row r="67" spans="1:17">
      <c r="A67" s="368"/>
      <c r="B67" s="368"/>
      <c r="C67" s="368"/>
      <c r="D67" s="368"/>
      <c r="E67" s="368"/>
      <c r="F67" s="368"/>
      <c r="G67" s="368"/>
      <c r="H67" s="368"/>
      <c r="I67" s="368"/>
      <c r="J67" s="368"/>
      <c r="K67" s="368"/>
      <c r="L67" s="368"/>
      <c r="M67" s="77"/>
      <c r="N67" s="77"/>
      <c r="O67" s="77"/>
      <c r="P67" s="77"/>
      <c r="Q67" s="77"/>
    </row>
    <row r="68" spans="1:17">
      <c r="A68" s="368"/>
      <c r="B68" s="368"/>
      <c r="C68" s="368"/>
      <c r="D68" s="368"/>
      <c r="E68" s="368"/>
      <c r="F68" s="368"/>
      <c r="G68" s="368"/>
      <c r="H68" s="368"/>
      <c r="I68" s="368"/>
      <c r="J68" s="368"/>
      <c r="K68" s="368"/>
      <c r="L68" s="368"/>
      <c r="M68" s="77"/>
      <c r="N68" s="77"/>
      <c r="O68" s="77"/>
      <c r="P68" s="77"/>
      <c r="Q68" s="77"/>
    </row>
    <row r="69" spans="1:17">
      <c r="A69" s="368"/>
      <c r="B69" s="368"/>
      <c r="C69" s="368"/>
      <c r="D69" s="368"/>
      <c r="E69" s="368"/>
      <c r="F69" s="368"/>
      <c r="G69" s="368"/>
      <c r="H69" s="368"/>
      <c r="I69" s="368"/>
      <c r="J69" s="368"/>
      <c r="K69" s="368"/>
      <c r="L69" s="368"/>
      <c r="M69" s="77"/>
      <c r="N69" s="77"/>
      <c r="O69" s="77"/>
      <c r="P69" s="77"/>
      <c r="Q69" s="77"/>
    </row>
    <row r="70" spans="1:17">
      <c r="A70" s="368"/>
      <c r="B70" s="368"/>
      <c r="C70" s="368"/>
      <c r="D70" s="368"/>
      <c r="E70" s="368"/>
      <c r="F70" s="368"/>
      <c r="G70" s="368"/>
      <c r="H70" s="368"/>
      <c r="I70" s="368"/>
      <c r="J70" s="368"/>
      <c r="K70" s="368"/>
      <c r="L70" s="368"/>
      <c r="M70" s="77"/>
      <c r="N70" s="77"/>
      <c r="O70" s="77"/>
      <c r="P70" s="77"/>
      <c r="Q70" s="77"/>
    </row>
    <row r="71" spans="1:17">
      <c r="A71" s="368"/>
      <c r="B71" s="368"/>
      <c r="C71" s="368"/>
      <c r="D71" s="368"/>
      <c r="E71" s="368"/>
      <c r="F71" s="368"/>
      <c r="G71" s="368"/>
      <c r="H71" s="368"/>
      <c r="I71" s="368"/>
      <c r="J71" s="368"/>
      <c r="K71" s="368"/>
      <c r="L71" s="368"/>
      <c r="M71" s="77"/>
      <c r="N71" s="77"/>
      <c r="O71" s="77"/>
      <c r="P71" s="77"/>
      <c r="Q71" s="77"/>
    </row>
    <row r="72" spans="1:17">
      <c r="A72" s="368"/>
      <c r="B72" s="368"/>
      <c r="C72" s="368"/>
      <c r="D72" s="368"/>
      <c r="E72" s="368"/>
      <c r="F72" s="368"/>
      <c r="G72" s="368"/>
      <c r="H72" s="368"/>
      <c r="I72" s="368"/>
      <c r="J72" s="368"/>
      <c r="K72" s="368"/>
      <c r="L72" s="368"/>
      <c r="M72" s="77"/>
      <c r="N72" s="77"/>
      <c r="O72" s="77"/>
      <c r="P72" s="77"/>
      <c r="Q72" s="77"/>
    </row>
    <row r="73" spans="1:17">
      <c r="A73" s="368"/>
      <c r="B73" s="368"/>
      <c r="C73" s="368"/>
      <c r="D73" s="368"/>
      <c r="E73" s="368"/>
      <c r="F73" s="368"/>
      <c r="G73" s="368"/>
      <c r="H73" s="368"/>
      <c r="I73" s="368"/>
      <c r="J73" s="368"/>
      <c r="K73" s="368"/>
      <c r="L73" s="368"/>
      <c r="M73" s="77"/>
      <c r="N73" s="77"/>
      <c r="O73" s="77"/>
      <c r="P73" s="77"/>
      <c r="Q73" s="77"/>
    </row>
    <row r="74" spans="1:17">
      <c r="A74" s="368"/>
      <c r="B74" s="368"/>
      <c r="C74" s="368"/>
      <c r="D74" s="368"/>
      <c r="E74" s="368"/>
      <c r="F74" s="368"/>
      <c r="G74" s="368"/>
      <c r="H74" s="368"/>
      <c r="I74" s="368"/>
      <c r="J74" s="368"/>
      <c r="K74" s="368"/>
      <c r="L74" s="368"/>
      <c r="M74" s="77"/>
      <c r="N74" s="77"/>
      <c r="O74" s="77"/>
      <c r="P74" s="77"/>
      <c r="Q74" s="77"/>
    </row>
    <row r="75" spans="1:17">
      <c r="A75" s="368"/>
      <c r="B75" s="368"/>
      <c r="C75" s="368"/>
      <c r="D75" s="368"/>
      <c r="E75" s="368"/>
      <c r="F75" s="368"/>
      <c r="G75" s="368"/>
      <c r="H75" s="368"/>
      <c r="I75" s="368"/>
      <c r="J75" s="368"/>
      <c r="K75" s="368"/>
      <c r="L75" s="368"/>
      <c r="M75" s="77"/>
      <c r="N75" s="77"/>
      <c r="O75" s="77"/>
      <c r="P75" s="77"/>
      <c r="Q75" s="77"/>
    </row>
    <row r="76" spans="1:17">
      <c r="A76" s="368"/>
      <c r="B76" s="368"/>
      <c r="C76" s="368"/>
      <c r="D76" s="368"/>
      <c r="E76" s="368"/>
      <c r="F76" s="368"/>
      <c r="G76" s="368"/>
      <c r="H76" s="368"/>
      <c r="I76" s="368"/>
      <c r="J76" s="368"/>
      <c r="K76" s="368"/>
      <c r="L76" s="368"/>
      <c r="M76" s="77"/>
      <c r="N76" s="77"/>
      <c r="O76" s="77"/>
      <c r="P76" s="77"/>
      <c r="Q76" s="77"/>
    </row>
    <row r="77" spans="1:17">
      <c r="A77" s="368"/>
      <c r="B77" s="368"/>
      <c r="C77" s="368"/>
      <c r="D77" s="368"/>
      <c r="E77" s="368"/>
      <c r="F77" s="368"/>
      <c r="G77" s="368"/>
      <c r="H77" s="368"/>
      <c r="I77" s="368"/>
      <c r="J77" s="368"/>
      <c r="K77" s="368"/>
      <c r="L77" s="368"/>
      <c r="M77" s="77"/>
      <c r="N77" s="77"/>
      <c r="O77" s="77"/>
      <c r="P77" s="77"/>
      <c r="Q77" s="77"/>
    </row>
    <row r="78" spans="1:17">
      <c r="A78" s="368"/>
      <c r="B78" s="368"/>
      <c r="C78" s="368"/>
      <c r="D78" s="368"/>
      <c r="E78" s="368"/>
      <c r="F78" s="368"/>
      <c r="G78" s="368"/>
      <c r="H78" s="368"/>
      <c r="I78" s="368"/>
      <c r="J78" s="368"/>
      <c r="K78" s="368"/>
      <c r="L78" s="368"/>
      <c r="M78" s="77"/>
      <c r="N78" s="77"/>
      <c r="O78" s="77"/>
      <c r="P78" s="77"/>
      <c r="Q78" s="77"/>
    </row>
    <row r="79" spans="1:17">
      <c r="A79" s="368"/>
      <c r="B79" s="368"/>
      <c r="C79" s="368"/>
      <c r="D79" s="368"/>
      <c r="E79" s="368"/>
      <c r="F79" s="368"/>
      <c r="G79" s="368"/>
      <c r="H79" s="368"/>
      <c r="I79" s="368"/>
      <c r="J79" s="368"/>
      <c r="K79" s="368"/>
      <c r="L79" s="368"/>
      <c r="M79" s="77"/>
      <c r="N79" s="77"/>
      <c r="O79" s="77"/>
      <c r="P79" s="77"/>
      <c r="Q79" s="77"/>
    </row>
    <row r="80" spans="1:17" ht="13.2" customHeight="1">
      <c r="A80" s="368"/>
      <c r="B80" s="368"/>
      <c r="C80" s="368"/>
      <c r="D80" s="368"/>
      <c r="E80" s="368"/>
      <c r="F80" s="368"/>
      <c r="G80" s="368"/>
      <c r="H80" s="368"/>
      <c r="I80" s="368"/>
      <c r="J80" s="368"/>
      <c r="K80" s="368"/>
      <c r="L80" s="368"/>
      <c r="M80" s="77"/>
      <c r="N80" s="77"/>
      <c r="O80" s="77"/>
      <c r="P80" s="77"/>
      <c r="Q80" s="77"/>
    </row>
    <row r="81" spans="1:17" ht="3.6" customHeight="1">
      <c r="A81" s="368"/>
      <c r="B81" s="368"/>
      <c r="C81" s="368"/>
      <c r="D81" s="368"/>
      <c r="E81" s="368"/>
      <c r="F81" s="368"/>
      <c r="G81" s="368"/>
      <c r="H81" s="368"/>
      <c r="I81" s="368"/>
      <c r="J81" s="368"/>
      <c r="K81" s="368"/>
      <c r="L81" s="368"/>
      <c r="M81" s="77"/>
      <c r="N81" s="77"/>
      <c r="O81" s="77"/>
      <c r="P81" s="77"/>
      <c r="Q81" s="77"/>
    </row>
    <row r="82" spans="1:17">
      <c r="A82" s="368"/>
      <c r="B82" s="368"/>
      <c r="C82" s="368"/>
      <c r="D82" s="368"/>
      <c r="E82" s="368"/>
      <c r="F82" s="368"/>
      <c r="G82" s="368"/>
      <c r="H82" s="368"/>
      <c r="I82" s="368"/>
      <c r="J82" s="368"/>
      <c r="K82" s="368"/>
      <c r="L82" s="368"/>
      <c r="M82" s="77"/>
      <c r="N82" s="77"/>
      <c r="O82" s="77"/>
      <c r="P82" s="77"/>
      <c r="Q82" s="77"/>
    </row>
    <row r="83" spans="1:17">
      <c r="A83" s="368"/>
      <c r="B83" s="368"/>
      <c r="C83" s="368"/>
      <c r="D83" s="368"/>
      <c r="E83" s="368"/>
      <c r="F83" s="368"/>
      <c r="G83" s="368"/>
      <c r="H83" s="368"/>
      <c r="I83" s="368"/>
      <c r="J83" s="368"/>
      <c r="K83" s="368"/>
      <c r="L83" s="368"/>
      <c r="M83" s="77"/>
      <c r="N83" s="77"/>
      <c r="O83" s="77"/>
      <c r="P83" s="77"/>
      <c r="Q83" s="77"/>
    </row>
    <row r="84" spans="1:17">
      <c r="A84" s="368"/>
      <c r="B84" s="368"/>
      <c r="C84" s="368"/>
      <c r="D84" s="368"/>
      <c r="E84" s="368"/>
      <c r="F84" s="368"/>
      <c r="G84" s="368"/>
      <c r="H84" s="368"/>
      <c r="I84" s="368"/>
      <c r="J84" s="368"/>
      <c r="K84" s="368"/>
      <c r="L84" s="368"/>
      <c r="M84" s="77"/>
      <c r="N84" s="77"/>
      <c r="O84" s="77"/>
      <c r="P84" s="77"/>
      <c r="Q84" s="77"/>
    </row>
    <row r="85" spans="1:17">
      <c r="A85" s="368"/>
      <c r="B85" s="368"/>
      <c r="C85" s="368"/>
      <c r="D85" s="368"/>
      <c r="E85" s="368"/>
      <c r="F85" s="368"/>
      <c r="G85" s="368"/>
      <c r="H85" s="368"/>
      <c r="I85" s="368"/>
      <c r="J85" s="368"/>
      <c r="K85" s="368"/>
      <c r="L85" s="368"/>
      <c r="M85" s="77"/>
      <c r="N85" s="77"/>
      <c r="O85" s="77"/>
      <c r="P85" s="77"/>
      <c r="Q85" s="77"/>
    </row>
    <row r="86" spans="1:17">
      <c r="A86" s="368"/>
      <c r="B86" s="368"/>
      <c r="C86" s="368"/>
      <c r="D86" s="368"/>
      <c r="E86" s="368"/>
      <c r="F86" s="368"/>
      <c r="G86" s="368"/>
      <c r="H86" s="368"/>
      <c r="I86" s="368"/>
      <c r="J86" s="368"/>
      <c r="K86" s="368"/>
      <c r="L86" s="368"/>
      <c r="M86" s="77"/>
      <c r="N86" s="77"/>
      <c r="O86" s="77"/>
      <c r="P86" s="77"/>
      <c r="Q86" s="77"/>
    </row>
    <row r="87" spans="1:17">
      <c r="A87" s="368"/>
      <c r="B87" s="368"/>
      <c r="C87" s="368"/>
      <c r="D87" s="368"/>
      <c r="E87" s="368"/>
      <c r="F87" s="368"/>
      <c r="G87" s="368"/>
      <c r="H87" s="368"/>
      <c r="I87" s="368"/>
      <c r="J87" s="368"/>
      <c r="K87" s="368"/>
      <c r="L87" s="368"/>
      <c r="M87" s="77"/>
      <c r="N87" s="77"/>
      <c r="O87" s="77"/>
      <c r="P87" s="77"/>
      <c r="Q87" s="77"/>
    </row>
    <row r="88" spans="1:17">
      <c r="A88" s="368"/>
      <c r="B88" s="368"/>
      <c r="C88" s="368"/>
      <c r="D88" s="368"/>
      <c r="E88" s="368"/>
      <c r="F88" s="368"/>
      <c r="G88" s="368"/>
      <c r="H88" s="368"/>
      <c r="I88" s="368"/>
      <c r="J88" s="368"/>
      <c r="K88" s="368"/>
      <c r="L88" s="368"/>
      <c r="M88" s="77"/>
      <c r="N88" s="77"/>
      <c r="O88" s="77"/>
      <c r="P88" s="77"/>
      <c r="Q88" s="77"/>
    </row>
    <row r="89" spans="1:17">
      <c r="A89" s="368"/>
      <c r="B89" s="368"/>
      <c r="C89" s="368"/>
      <c r="D89" s="368"/>
      <c r="E89" s="368"/>
      <c r="F89" s="368"/>
      <c r="G89" s="368"/>
      <c r="H89" s="368"/>
      <c r="I89" s="368"/>
      <c r="J89" s="368"/>
      <c r="K89" s="368"/>
      <c r="L89" s="368"/>
      <c r="M89" s="77"/>
      <c r="N89" s="77"/>
      <c r="O89" s="77"/>
      <c r="P89" s="77"/>
      <c r="Q89" s="77"/>
    </row>
    <row r="90" spans="1:17">
      <c r="A90" s="368"/>
      <c r="B90" s="368"/>
      <c r="C90" s="368"/>
      <c r="D90" s="368"/>
      <c r="E90" s="368"/>
      <c r="F90" s="368"/>
      <c r="G90" s="368"/>
      <c r="H90" s="368"/>
      <c r="I90" s="368"/>
      <c r="J90" s="368"/>
      <c r="K90" s="368"/>
      <c r="L90" s="368"/>
      <c r="M90" s="77"/>
      <c r="N90" s="77"/>
      <c r="O90" s="77"/>
      <c r="P90" s="77"/>
      <c r="Q90" s="77"/>
    </row>
    <row r="91" spans="1:17">
      <c r="A91" s="368"/>
      <c r="B91" s="368"/>
      <c r="C91" s="368"/>
      <c r="D91" s="368"/>
      <c r="E91" s="368"/>
      <c r="F91" s="368"/>
      <c r="G91" s="368"/>
      <c r="H91" s="368"/>
      <c r="I91" s="368"/>
      <c r="J91" s="368"/>
      <c r="K91" s="368"/>
      <c r="L91" s="368"/>
      <c r="M91" s="77"/>
      <c r="N91" s="77"/>
      <c r="O91" s="77"/>
      <c r="P91" s="77"/>
      <c r="Q91" s="77"/>
    </row>
    <row r="92" spans="1:17">
      <c r="A92" s="368"/>
      <c r="B92" s="368"/>
      <c r="C92" s="368"/>
      <c r="D92" s="368"/>
      <c r="E92" s="368"/>
      <c r="F92" s="368"/>
      <c r="G92" s="368"/>
      <c r="H92" s="368"/>
      <c r="I92" s="368"/>
      <c r="J92" s="368"/>
      <c r="K92" s="368"/>
      <c r="L92" s="368"/>
      <c r="M92" s="77"/>
      <c r="N92" s="77"/>
      <c r="O92" s="77"/>
      <c r="P92" s="77"/>
      <c r="Q92" s="77"/>
    </row>
    <row r="93" spans="1:17">
      <c r="A93" s="368"/>
      <c r="B93" s="368"/>
      <c r="C93" s="368"/>
      <c r="D93" s="368"/>
      <c r="E93" s="368"/>
      <c r="F93" s="368"/>
      <c r="G93" s="368"/>
      <c r="H93" s="368"/>
      <c r="I93" s="368"/>
      <c r="J93" s="368"/>
      <c r="K93" s="368"/>
      <c r="L93" s="368"/>
      <c r="M93" s="77"/>
      <c r="N93" s="77"/>
      <c r="O93" s="77"/>
      <c r="P93" s="77"/>
      <c r="Q93" s="77"/>
    </row>
    <row r="94" spans="1:17">
      <c r="A94" s="368"/>
      <c r="B94" s="368"/>
      <c r="C94" s="368"/>
      <c r="D94" s="368"/>
      <c r="E94" s="368"/>
      <c r="F94" s="368"/>
      <c r="G94" s="368"/>
      <c r="H94" s="368"/>
      <c r="I94" s="368"/>
      <c r="J94" s="368"/>
      <c r="K94" s="368"/>
      <c r="L94" s="368"/>
      <c r="M94" s="77"/>
      <c r="N94" s="77"/>
      <c r="O94" s="77"/>
      <c r="P94" s="77"/>
      <c r="Q94" s="77"/>
    </row>
    <row r="95" spans="1:17">
      <c r="A95" s="368"/>
      <c r="B95" s="368"/>
      <c r="C95" s="368"/>
      <c r="D95" s="368"/>
      <c r="E95" s="368"/>
      <c r="F95" s="368"/>
      <c r="G95" s="368"/>
      <c r="H95" s="368"/>
      <c r="I95" s="368"/>
      <c r="J95" s="368"/>
      <c r="K95" s="368"/>
      <c r="L95" s="368"/>
      <c r="M95" s="77"/>
      <c r="N95" s="77"/>
      <c r="O95" s="77"/>
      <c r="P95" s="77"/>
      <c r="Q95" s="77"/>
    </row>
    <row r="96" spans="1:17">
      <c r="A96" s="368"/>
      <c r="B96" s="368"/>
      <c r="C96" s="368"/>
      <c r="D96" s="368"/>
      <c r="E96" s="368"/>
      <c r="F96" s="368"/>
      <c r="G96" s="368"/>
      <c r="H96" s="368"/>
      <c r="I96" s="368"/>
      <c r="J96" s="368"/>
      <c r="K96" s="368"/>
      <c r="L96" s="368"/>
      <c r="M96" s="77"/>
      <c r="N96" s="77"/>
      <c r="O96" s="77"/>
      <c r="P96" s="77"/>
      <c r="Q96" s="77"/>
    </row>
    <row r="97" spans="1:17">
      <c r="A97" s="368"/>
      <c r="B97" s="368"/>
      <c r="C97" s="368"/>
      <c r="D97" s="368"/>
      <c r="E97" s="368"/>
      <c r="F97" s="368"/>
      <c r="G97" s="368"/>
      <c r="H97" s="368"/>
      <c r="I97" s="368"/>
      <c r="J97" s="368"/>
      <c r="K97" s="368"/>
      <c r="L97" s="368"/>
      <c r="M97" s="77"/>
      <c r="N97" s="77"/>
      <c r="O97" s="77"/>
      <c r="P97" s="77"/>
      <c r="Q97" s="77"/>
    </row>
    <row r="98" spans="1:17">
      <c r="A98" s="368"/>
      <c r="B98" s="368"/>
      <c r="C98" s="368"/>
      <c r="D98" s="368"/>
      <c r="E98" s="368"/>
      <c r="F98" s="368"/>
      <c r="G98" s="368"/>
      <c r="H98" s="368"/>
      <c r="I98" s="368"/>
      <c r="J98" s="368"/>
      <c r="K98" s="368"/>
      <c r="L98" s="368"/>
      <c r="M98" s="77"/>
      <c r="N98" s="77"/>
      <c r="O98" s="77"/>
      <c r="P98" s="77"/>
      <c r="Q98" s="77"/>
    </row>
    <row r="99" spans="1:17">
      <c r="A99" s="368"/>
      <c r="B99" s="368"/>
      <c r="C99" s="368"/>
      <c r="D99" s="368"/>
      <c r="E99" s="368"/>
      <c r="F99" s="368"/>
      <c r="G99" s="368"/>
      <c r="H99" s="368"/>
      <c r="I99" s="368"/>
      <c r="J99" s="368"/>
      <c r="K99" s="368"/>
      <c r="L99" s="368"/>
      <c r="M99" s="77"/>
      <c r="N99" s="77"/>
      <c r="O99" s="77"/>
      <c r="P99" s="77"/>
      <c r="Q99" s="77"/>
    </row>
    <row r="100" spans="1:17">
      <c r="A100" s="368"/>
      <c r="B100" s="368"/>
      <c r="C100" s="368"/>
      <c r="D100" s="368"/>
      <c r="E100" s="368"/>
      <c r="F100" s="368"/>
      <c r="G100" s="368"/>
      <c r="H100" s="368"/>
      <c r="I100" s="368"/>
      <c r="J100" s="368"/>
      <c r="K100" s="368"/>
      <c r="L100" s="368"/>
      <c r="M100" s="77"/>
      <c r="N100" s="77"/>
      <c r="O100" s="77"/>
      <c r="P100" s="77"/>
      <c r="Q100" s="77"/>
    </row>
    <row r="101" spans="1:17">
      <c r="A101" s="77"/>
      <c r="B101" s="77"/>
      <c r="C101" s="77"/>
      <c r="D101" s="77"/>
      <c r="E101" s="77"/>
      <c r="F101" s="77"/>
      <c r="G101" s="77"/>
      <c r="H101" s="77"/>
      <c r="I101" s="77"/>
      <c r="J101" s="77"/>
      <c r="K101" s="77"/>
      <c r="L101" s="77"/>
      <c r="M101" s="77"/>
      <c r="N101" s="77"/>
      <c r="O101" s="77"/>
      <c r="P101" s="77"/>
      <c r="Q101" s="77"/>
    </row>
    <row r="102" spans="1:17">
      <c r="A102" s="77"/>
      <c r="B102" s="77"/>
      <c r="C102" s="77"/>
      <c r="D102" s="77"/>
      <c r="E102" s="77"/>
      <c r="F102" s="77"/>
      <c r="G102" s="77"/>
      <c r="H102" s="77"/>
      <c r="I102" s="77"/>
      <c r="J102" s="77"/>
      <c r="K102" s="77"/>
      <c r="L102" s="77"/>
      <c r="M102" s="77"/>
      <c r="N102" s="77"/>
      <c r="O102" s="77"/>
      <c r="P102" s="77"/>
      <c r="Q102" s="77"/>
    </row>
    <row r="103" spans="1:17">
      <c r="A103" s="77"/>
      <c r="B103" s="77"/>
      <c r="C103" s="77"/>
      <c r="D103" s="77"/>
      <c r="E103" s="77"/>
      <c r="F103" s="77"/>
      <c r="G103" s="77"/>
      <c r="H103" s="77"/>
      <c r="I103" s="77"/>
      <c r="J103" s="77"/>
      <c r="K103" s="77"/>
      <c r="L103" s="77"/>
      <c r="M103" s="77"/>
      <c r="N103" s="77"/>
      <c r="O103" s="77"/>
      <c r="P103" s="77"/>
      <c r="Q103" s="77"/>
    </row>
    <row r="104" spans="1:17">
      <c r="A104" s="77"/>
      <c r="B104" s="77"/>
      <c r="C104" s="77"/>
      <c r="D104" s="77"/>
      <c r="E104" s="77"/>
      <c r="F104" s="77"/>
      <c r="G104" s="77"/>
      <c r="H104" s="77"/>
      <c r="I104" s="77"/>
      <c r="J104" s="77"/>
      <c r="K104" s="77"/>
      <c r="L104" s="77"/>
      <c r="M104" s="77"/>
      <c r="N104" s="77"/>
      <c r="O104" s="77"/>
      <c r="P104" s="77"/>
      <c r="Q104" s="77"/>
    </row>
    <row r="105" spans="1:17">
      <c r="A105" s="77"/>
      <c r="B105" s="77"/>
      <c r="C105" s="77"/>
      <c r="D105" s="77"/>
      <c r="E105" s="77"/>
      <c r="F105" s="77"/>
      <c r="G105" s="77"/>
      <c r="H105" s="77"/>
      <c r="I105" s="77"/>
      <c r="J105" s="77"/>
      <c r="K105" s="77"/>
      <c r="L105" s="77"/>
      <c r="M105" s="77"/>
      <c r="N105" s="77"/>
      <c r="O105" s="77"/>
      <c r="P105" s="77"/>
      <c r="Q105" s="77"/>
    </row>
  </sheetData>
  <sheetProtection algorithmName="SHA-512" hashValue="uWzhE6db5O0i5/ekD98mhwFi4nxWsKF4ZZHhbKgqRRCC5qLd2zeNaGHxFuHqwWVBKMquAGHcwBBKREb4McYrGQ==" saltValue="uO4JK5ERf1FQRo90LWin8A==" spinCount="100000" sheet="1" objects="1" scenarios="1"/>
  <mergeCells count="1">
    <mergeCell ref="A1:L100"/>
  </mergeCells>
  <printOptions horizontalCentered="1"/>
  <pageMargins left="0.23622047244094491" right="0.23622047244094491" top="0.23622047244094491" bottom="0.23622047244094491" header="0.31496062992125984" footer="0.31496062992125984"/>
  <pageSetup paperSize="9" scale="6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2952-B4D9-A24B-A5AB-D09721740F5E}">
  <sheetPr>
    <tabColor rgb="FF042682"/>
    <pageSetUpPr fitToPage="1"/>
  </sheetPr>
  <dimension ref="A1:O55"/>
  <sheetViews>
    <sheetView view="pageBreakPreview" zoomScale="90" zoomScaleNormal="100" zoomScaleSheetLayoutView="90" workbookViewId="0">
      <selection activeCell="C2" sqref="C2:C4"/>
    </sheetView>
  </sheetViews>
  <sheetFormatPr defaultColWidth="9.109375" defaultRowHeight="14.4"/>
  <cols>
    <col min="1" max="1" width="1.6640625" style="5" customWidth="1"/>
    <col min="2" max="2" width="0.6640625" style="5" customWidth="1"/>
    <col min="3" max="3" width="21.44140625" style="5" customWidth="1"/>
    <col min="4" max="4" width="1.6640625" style="5" customWidth="1"/>
    <col min="5" max="5" width="45.33203125" style="5" customWidth="1"/>
    <col min="6" max="6" width="1.6640625" style="5" hidden="1" customWidth="1"/>
    <col min="7" max="7" width="2.44140625" style="5" customWidth="1"/>
    <col min="8" max="8" width="1.6640625" style="5" customWidth="1"/>
    <col min="9" max="9" width="25.6640625" style="5" customWidth="1"/>
    <col min="10" max="10" width="9.44140625" style="5" customWidth="1"/>
    <col min="11" max="11" width="10.5546875" style="5" customWidth="1"/>
    <col min="12" max="12" width="10" style="6" bestFit="1" customWidth="1"/>
    <col min="13" max="13" width="11.44140625" style="5" customWidth="1"/>
    <col min="14" max="14" width="0.6640625" style="5" customWidth="1"/>
    <col min="15" max="15" width="1.6640625" style="5" customWidth="1"/>
    <col min="16" max="16384" width="9.109375" style="5"/>
  </cols>
  <sheetData>
    <row r="1" spans="1:15" s="4" customFormat="1" ht="120" customHeight="1" thickBot="1">
      <c r="A1" s="37"/>
      <c r="B1" s="37"/>
      <c r="C1" s="37"/>
      <c r="D1" s="37"/>
      <c r="E1" s="37"/>
      <c r="F1" s="37"/>
      <c r="G1" s="37"/>
      <c r="H1" s="37"/>
      <c r="I1" s="37"/>
      <c r="J1" s="37"/>
      <c r="K1" s="37"/>
      <c r="L1" s="37"/>
      <c r="M1" s="37"/>
      <c r="N1" s="37"/>
      <c r="O1" s="37"/>
    </row>
    <row r="2" spans="1:15" ht="13.35" customHeight="1">
      <c r="A2" s="17"/>
      <c r="B2" s="17"/>
      <c r="C2" s="360" t="s">
        <v>57</v>
      </c>
      <c r="D2" s="17"/>
      <c r="E2" s="43" t="s">
        <v>35</v>
      </c>
      <c r="F2" s="17"/>
      <c r="G2" s="17"/>
      <c r="H2" s="17"/>
      <c r="I2" s="43" t="s">
        <v>36</v>
      </c>
      <c r="J2" s="17"/>
      <c r="K2" s="17"/>
      <c r="L2" s="19"/>
      <c r="M2" s="17"/>
      <c r="N2" s="17"/>
      <c r="O2" s="17"/>
    </row>
    <row r="3" spans="1:15" ht="4.3499999999999996" customHeight="1">
      <c r="A3" s="17"/>
      <c r="B3" s="17"/>
      <c r="C3" s="361"/>
      <c r="D3" s="17"/>
      <c r="E3" s="17"/>
      <c r="F3" s="53"/>
      <c r="G3" s="17"/>
      <c r="H3" s="17"/>
      <c r="I3" s="17"/>
      <c r="J3" s="17"/>
      <c r="K3" s="17"/>
      <c r="L3" s="19"/>
      <c r="M3" s="17"/>
      <c r="N3" s="17"/>
      <c r="O3" s="17"/>
    </row>
    <row r="4" spans="1:15" s="1" customFormat="1" ht="15" customHeight="1" thickBot="1">
      <c r="A4" s="18"/>
      <c r="B4" s="18"/>
      <c r="C4" s="408"/>
      <c r="D4" s="18"/>
      <c r="E4" s="248">
        <f>Summary!L4</f>
        <v>0</v>
      </c>
      <c r="F4" s="30"/>
      <c r="G4" s="18"/>
      <c r="H4" s="18"/>
      <c r="I4" s="409">
        <f>Summary!L7</f>
        <v>0</v>
      </c>
      <c r="J4" s="410"/>
      <c r="K4" s="411"/>
      <c r="L4" s="18"/>
      <c r="M4" s="18"/>
      <c r="N4" s="18"/>
      <c r="O4" s="18"/>
    </row>
    <row r="5" spans="1:15" s="1" customFormat="1" ht="10.35" customHeight="1">
      <c r="A5" s="18"/>
      <c r="B5" s="18"/>
      <c r="C5" s="18"/>
      <c r="D5" s="18"/>
      <c r="E5" s="21"/>
      <c r="F5" s="30"/>
      <c r="G5" s="18"/>
      <c r="H5" s="18"/>
      <c r="I5" s="18"/>
      <c r="J5" s="18"/>
      <c r="K5" s="18"/>
      <c r="L5" s="22"/>
      <c r="M5" s="18"/>
      <c r="N5" s="18"/>
      <c r="O5" s="18"/>
    </row>
    <row r="6" spans="1:15" s="7" customFormat="1" ht="30" customHeight="1">
      <c r="A6" s="14"/>
      <c r="B6" s="23"/>
      <c r="C6" s="412" t="s">
        <v>516</v>
      </c>
      <c r="D6" s="413"/>
      <c r="E6" s="413"/>
      <c r="F6" s="413"/>
      <c r="G6" s="413"/>
      <c r="H6" s="413"/>
      <c r="I6" s="413"/>
      <c r="J6" s="413"/>
      <c r="K6" s="413"/>
      <c r="L6" s="413"/>
      <c r="M6" s="414"/>
      <c r="N6" s="23"/>
      <c r="O6" s="23"/>
    </row>
    <row r="7" spans="1:15" s="1" customFormat="1" ht="10.35" hidden="1" customHeight="1">
      <c r="A7" s="18"/>
      <c r="B7" s="18"/>
      <c r="C7" s="18"/>
      <c r="D7" s="18"/>
      <c r="E7" s="18"/>
      <c r="F7" s="18"/>
      <c r="G7" s="18"/>
      <c r="H7" s="18"/>
      <c r="I7" s="18"/>
      <c r="J7" s="18"/>
      <c r="K7" s="18"/>
      <c r="L7" s="22"/>
      <c r="M7" s="18"/>
      <c r="N7" s="18"/>
      <c r="O7" s="18"/>
    </row>
    <row r="8" spans="1:15" s="1" customFormat="1" ht="20.100000000000001" hidden="1" customHeight="1">
      <c r="A8" s="18"/>
      <c r="B8" s="18"/>
      <c r="C8" s="415" t="s">
        <v>58</v>
      </c>
      <c r="D8" s="415"/>
      <c r="E8" s="415"/>
      <c r="F8" s="415"/>
      <c r="G8" s="415"/>
      <c r="H8" s="415"/>
      <c r="I8" s="415"/>
      <c r="J8" s="415"/>
      <c r="K8" s="415"/>
      <c r="L8" s="415"/>
      <c r="M8" s="415"/>
      <c r="N8" s="18"/>
      <c r="O8" s="18"/>
    </row>
    <row r="9" spans="1:15" s="1" customFormat="1" ht="15" hidden="1" customHeight="1">
      <c r="A9" s="18"/>
      <c r="B9" s="18"/>
      <c r="C9" s="399" t="s">
        <v>59</v>
      </c>
      <c r="D9" s="399"/>
      <c r="E9" s="399"/>
      <c r="F9" s="399"/>
      <c r="G9" s="399"/>
      <c r="H9" s="399"/>
      <c r="I9" s="399"/>
      <c r="J9" s="399"/>
      <c r="K9" s="399"/>
      <c r="L9" s="399"/>
      <c r="M9" s="399"/>
      <c r="N9" s="18"/>
      <c r="O9" s="18"/>
    </row>
    <row r="10" spans="1:15" s="1" customFormat="1" ht="15" hidden="1" customHeight="1">
      <c r="A10" s="18"/>
      <c r="B10" s="18"/>
      <c r="C10" s="400" t="s">
        <v>60</v>
      </c>
      <c r="D10" s="400"/>
      <c r="E10" s="400"/>
      <c r="F10" s="400"/>
      <c r="G10" s="400"/>
      <c r="H10" s="400"/>
      <c r="I10" s="400"/>
      <c r="J10" s="400"/>
      <c r="K10" s="400"/>
      <c r="L10" s="400"/>
      <c r="M10" s="400"/>
      <c r="N10" s="18"/>
      <c r="O10" s="18"/>
    </row>
    <row r="11" spans="1:15" s="1" customFormat="1" ht="10.35" hidden="1" customHeight="1">
      <c r="A11" s="18"/>
      <c r="B11" s="18"/>
      <c r="C11" s="400"/>
      <c r="D11" s="400"/>
      <c r="E11" s="400"/>
      <c r="F11" s="400"/>
      <c r="G11" s="400"/>
      <c r="H11" s="400"/>
      <c r="I11" s="400"/>
      <c r="J11" s="400"/>
      <c r="K11" s="400"/>
      <c r="L11" s="400"/>
      <c r="M11" s="400"/>
      <c r="N11" s="18"/>
      <c r="O11" s="18"/>
    </row>
    <row r="12" spans="1:15" s="1" customFormat="1" ht="17.100000000000001" hidden="1" customHeight="1">
      <c r="A12" s="18"/>
      <c r="B12" s="18"/>
      <c r="C12" s="401" t="s">
        <v>61</v>
      </c>
      <c r="D12" s="401"/>
      <c r="E12" s="401"/>
      <c r="F12" s="401"/>
      <c r="G12" s="401"/>
      <c r="H12" s="401"/>
      <c r="I12" s="401"/>
      <c r="J12" s="401"/>
      <c r="K12" s="401"/>
      <c r="L12" s="401"/>
      <c r="M12" s="401"/>
      <c r="N12" s="18"/>
      <c r="O12" s="18"/>
    </row>
    <row r="13" spans="1:15" s="1" customFormat="1" ht="23.85" hidden="1" customHeight="1">
      <c r="A13" s="18"/>
      <c r="B13" s="18"/>
      <c r="C13" s="402" t="s">
        <v>62</v>
      </c>
      <c r="D13" s="403"/>
      <c r="E13" s="403"/>
      <c r="F13" s="403"/>
      <c r="G13" s="403"/>
      <c r="H13" s="403"/>
      <c r="I13" s="403"/>
      <c r="J13" s="403"/>
      <c r="K13" s="403"/>
      <c r="L13" s="403"/>
      <c r="M13" s="404"/>
      <c r="N13" s="18"/>
      <c r="O13" s="18"/>
    </row>
    <row r="14" spans="1:15" s="1" customFormat="1" ht="21" hidden="1" customHeight="1">
      <c r="A14" s="18"/>
      <c r="B14" s="18"/>
      <c r="C14" s="405"/>
      <c r="D14" s="406"/>
      <c r="E14" s="406"/>
      <c r="F14" s="406"/>
      <c r="G14" s="406"/>
      <c r="H14" s="406"/>
      <c r="I14" s="406"/>
      <c r="J14" s="406"/>
      <c r="K14" s="406"/>
      <c r="L14" s="406"/>
      <c r="M14" s="407"/>
      <c r="N14" s="18"/>
      <c r="O14" s="18"/>
    </row>
    <row r="15" spans="1:15" s="1" customFormat="1" ht="8.1" hidden="1" customHeight="1">
      <c r="A15" s="18"/>
      <c r="B15" s="18"/>
      <c r="C15" s="18"/>
      <c r="D15" s="18"/>
      <c r="E15" s="18"/>
      <c r="F15" s="18"/>
      <c r="G15" s="18"/>
      <c r="H15" s="18"/>
      <c r="I15" s="18"/>
      <c r="J15" s="18"/>
      <c r="K15" s="18"/>
      <c r="L15" s="22"/>
      <c r="M15" s="18"/>
      <c r="N15" s="18"/>
      <c r="O15" s="18"/>
    </row>
    <row r="16" spans="1:15" s="1" customFormat="1" ht="6.75" hidden="1" customHeight="1">
      <c r="A16" s="18"/>
      <c r="B16" s="18"/>
      <c r="C16" s="18"/>
      <c r="D16" s="18"/>
      <c r="E16" s="18"/>
      <c r="F16" s="18"/>
      <c r="G16" s="18"/>
      <c r="H16" s="18"/>
      <c r="I16" s="18"/>
      <c r="J16" s="18"/>
      <c r="K16" s="31"/>
      <c r="L16" s="31"/>
      <c r="M16" s="31"/>
      <c r="N16" s="18"/>
      <c r="O16" s="18"/>
    </row>
    <row r="17" spans="1:15" s="1" customFormat="1" ht="20.100000000000001" hidden="1" customHeight="1">
      <c r="A17" s="18"/>
      <c r="B17" s="18"/>
      <c r="C17" s="415" t="s">
        <v>63</v>
      </c>
      <c r="D17" s="415"/>
      <c r="E17" s="415"/>
      <c r="F17" s="415"/>
      <c r="G17" s="415"/>
      <c r="H17" s="415"/>
      <c r="I17" s="415"/>
      <c r="J17" s="415"/>
      <c r="K17" s="415"/>
      <c r="L17" s="415"/>
      <c r="M17" s="415"/>
      <c r="N17" s="18"/>
      <c r="O17" s="18"/>
    </row>
    <row r="18" spans="1:15" s="1" customFormat="1" ht="18" hidden="1" customHeight="1">
      <c r="A18" s="18"/>
      <c r="B18" s="18"/>
      <c r="C18" s="59"/>
      <c r="D18" s="59"/>
      <c r="E18" s="59"/>
      <c r="F18" s="59"/>
      <c r="G18" s="59"/>
      <c r="H18" s="59"/>
      <c r="I18" s="59"/>
      <c r="J18" s="59"/>
      <c r="K18" s="59"/>
      <c r="L18" s="125"/>
      <c r="M18" s="59"/>
      <c r="N18" s="18"/>
      <c r="O18" s="18"/>
    </row>
    <row r="19" spans="1:15" s="1" customFormat="1" ht="20.25" hidden="1" customHeight="1">
      <c r="A19" s="18"/>
      <c r="B19" s="18"/>
      <c r="C19" s="379" t="s">
        <v>64</v>
      </c>
      <c r="D19" s="379"/>
      <c r="E19" s="380" t="s">
        <v>65</v>
      </c>
      <c r="F19" s="380"/>
      <c r="G19" s="380"/>
      <c r="H19" s="380"/>
      <c r="I19" s="380" t="s">
        <v>66</v>
      </c>
      <c r="J19" s="380"/>
      <c r="K19" s="124" t="s">
        <v>67</v>
      </c>
      <c r="L19" s="123" t="s">
        <v>68</v>
      </c>
      <c r="M19" s="123" t="s">
        <v>69</v>
      </c>
      <c r="N19" s="18"/>
      <c r="O19" s="18"/>
    </row>
    <row r="20" spans="1:15" s="1" customFormat="1" ht="17.100000000000001" hidden="1" customHeight="1">
      <c r="A20" s="18"/>
      <c r="B20" s="18"/>
      <c r="C20" s="397" t="s">
        <v>70</v>
      </c>
      <c r="D20" s="397"/>
      <c r="E20" s="398" t="s">
        <v>71</v>
      </c>
      <c r="F20" s="398"/>
      <c r="G20" s="398"/>
      <c r="H20" s="398"/>
      <c r="I20" s="398" t="s">
        <v>72</v>
      </c>
      <c r="J20" s="398"/>
      <c r="K20" s="114"/>
      <c r="L20" s="111">
        <v>645</v>
      </c>
      <c r="M20" s="121">
        <f>K20*L20</f>
        <v>0</v>
      </c>
      <c r="N20" s="18"/>
      <c r="O20" s="18"/>
    </row>
    <row r="21" spans="1:15" s="1" customFormat="1" ht="17.100000000000001" hidden="1" customHeight="1">
      <c r="A21" s="18"/>
      <c r="B21" s="18"/>
      <c r="C21" s="397" t="s">
        <v>73</v>
      </c>
      <c r="D21" s="397"/>
      <c r="E21" s="370" t="s">
        <v>74</v>
      </c>
      <c r="F21" s="370"/>
      <c r="G21" s="370"/>
      <c r="H21" s="370"/>
      <c r="I21" s="370" t="s">
        <v>75</v>
      </c>
      <c r="J21" s="370"/>
      <c r="K21" s="114"/>
      <c r="L21" s="111">
        <v>975</v>
      </c>
      <c r="M21" s="111">
        <f>K21*L21</f>
        <v>0</v>
      </c>
      <c r="N21" s="18"/>
      <c r="O21" s="18"/>
    </row>
    <row r="22" spans="1:15" s="1" customFormat="1" ht="17.100000000000001" hidden="1" customHeight="1">
      <c r="A22" s="13"/>
      <c r="B22" s="13"/>
      <c r="C22" s="397" t="s">
        <v>76</v>
      </c>
      <c r="D22" s="397"/>
      <c r="E22" s="398" t="s">
        <v>77</v>
      </c>
      <c r="F22" s="398"/>
      <c r="G22" s="398"/>
      <c r="H22" s="398"/>
      <c r="I22" s="398" t="s">
        <v>78</v>
      </c>
      <c r="J22" s="398"/>
      <c r="K22" s="114"/>
      <c r="L22" s="111">
        <v>1300</v>
      </c>
      <c r="M22" s="121">
        <f>K22*L22</f>
        <v>0</v>
      </c>
      <c r="N22" s="18"/>
      <c r="O22" s="18"/>
    </row>
    <row r="23" spans="1:15" s="1" customFormat="1" ht="17.100000000000001" hidden="1" customHeight="1">
      <c r="A23" s="18"/>
      <c r="B23" s="18"/>
      <c r="C23" s="397" t="s">
        <v>79</v>
      </c>
      <c r="D23" s="397"/>
      <c r="E23" s="370" t="s">
        <v>80</v>
      </c>
      <c r="F23" s="370"/>
      <c r="G23" s="370"/>
      <c r="H23" s="370"/>
      <c r="I23" s="370" t="s">
        <v>81</v>
      </c>
      <c r="J23" s="370"/>
      <c r="K23" s="114"/>
      <c r="L23" s="111">
        <v>1630</v>
      </c>
      <c r="M23" s="111">
        <f>K23*L23</f>
        <v>0</v>
      </c>
      <c r="N23" s="18"/>
      <c r="O23" s="18"/>
    </row>
    <row r="24" spans="1:15" s="1" customFormat="1" ht="25.35" hidden="1" customHeight="1">
      <c r="A24" s="18"/>
      <c r="B24" s="18"/>
      <c r="C24" s="120"/>
      <c r="D24" s="120"/>
      <c r="E24" s="120"/>
      <c r="F24" s="120"/>
      <c r="G24" s="120"/>
      <c r="H24" s="120"/>
      <c r="I24" s="120"/>
      <c r="J24" s="18"/>
      <c r="K24" s="373" t="s">
        <v>82</v>
      </c>
      <c r="L24" s="373"/>
      <c r="M24" s="119">
        <f>SUM(M20:M23)</f>
        <v>0</v>
      </c>
      <c r="N24" s="18"/>
      <c r="O24" s="18"/>
    </row>
    <row r="25" spans="1:15" s="1" customFormat="1" ht="25.35" hidden="1" customHeight="1">
      <c r="A25" s="18"/>
      <c r="B25" s="18"/>
      <c r="C25" s="381" t="s">
        <v>428</v>
      </c>
      <c r="D25" s="382"/>
      <c r="E25" s="382"/>
      <c r="F25" s="382"/>
      <c r="G25" s="382"/>
      <c r="H25" s="382"/>
      <c r="I25" s="383"/>
      <c r="J25" s="108"/>
      <c r="K25" s="373" t="s">
        <v>33</v>
      </c>
      <c r="L25" s="373"/>
      <c r="M25" s="119">
        <f>M24*15%</f>
        <v>0</v>
      </c>
      <c r="N25" s="18"/>
      <c r="O25" s="18"/>
    </row>
    <row r="26" spans="1:15" s="1" customFormat="1" ht="25.35" hidden="1" customHeight="1" thickBot="1">
      <c r="A26" s="18"/>
      <c r="B26" s="18"/>
      <c r="C26" s="384"/>
      <c r="D26" s="385"/>
      <c r="E26" s="385"/>
      <c r="F26" s="385"/>
      <c r="G26" s="385"/>
      <c r="H26" s="385"/>
      <c r="I26" s="386"/>
      <c r="J26" s="108"/>
      <c r="K26" s="374" t="s">
        <v>83</v>
      </c>
      <c r="L26" s="374"/>
      <c r="M26" s="118">
        <f>M24+M25</f>
        <v>0</v>
      </c>
      <c r="N26" s="18"/>
      <c r="O26" s="18"/>
    </row>
    <row r="27" spans="1:15" s="1" customFormat="1" ht="22.35" hidden="1" customHeight="1">
      <c r="A27" s="18"/>
      <c r="B27" s="18"/>
      <c r="C27" s="384"/>
      <c r="D27" s="385"/>
      <c r="E27" s="385"/>
      <c r="F27" s="385"/>
      <c r="G27" s="385"/>
      <c r="H27" s="385"/>
      <c r="I27" s="386"/>
      <c r="J27" s="108"/>
      <c r="K27" s="108"/>
      <c r="L27" s="22"/>
      <c r="M27" s="33"/>
      <c r="N27" s="18"/>
      <c r="O27" s="18"/>
    </row>
    <row r="28" spans="1:15" s="1" customFormat="1" ht="30" hidden="1" customHeight="1">
      <c r="A28" s="18"/>
      <c r="B28" s="18"/>
      <c r="C28" s="384"/>
      <c r="D28" s="385"/>
      <c r="E28" s="385"/>
      <c r="F28" s="385"/>
      <c r="G28" s="385"/>
      <c r="H28" s="385"/>
      <c r="I28" s="386"/>
      <c r="J28" s="108"/>
      <c r="K28" s="108"/>
      <c r="L28" s="22"/>
      <c r="M28" s="33"/>
      <c r="N28" s="18"/>
      <c r="O28" s="18"/>
    </row>
    <row r="29" spans="1:15" s="1" customFormat="1" ht="20.100000000000001" hidden="1" customHeight="1">
      <c r="A29" s="18"/>
      <c r="B29" s="18"/>
      <c r="C29" s="387"/>
      <c r="D29" s="388"/>
      <c r="E29" s="388"/>
      <c r="F29" s="388"/>
      <c r="G29" s="388"/>
      <c r="H29" s="388"/>
      <c r="I29" s="389"/>
      <c r="J29" s="108"/>
      <c r="K29" s="108"/>
      <c r="L29" s="50"/>
      <c r="M29" s="117"/>
      <c r="N29" s="18"/>
      <c r="O29" s="18"/>
    </row>
    <row r="30" spans="1:15" s="1" customFormat="1" hidden="1" thickBot="1">
      <c r="A30" s="18"/>
      <c r="B30" s="18"/>
      <c r="C30" s="29"/>
      <c r="D30" s="18"/>
      <c r="E30" s="18"/>
      <c r="F30" s="18"/>
      <c r="G30" s="18"/>
      <c r="H30" s="18"/>
      <c r="I30" s="18"/>
      <c r="J30" s="18"/>
      <c r="K30" s="54"/>
      <c r="L30" s="31"/>
      <c r="M30" s="31"/>
      <c r="N30" s="18"/>
      <c r="O30" s="18"/>
    </row>
    <row r="31" spans="1:15" s="1" customFormat="1" ht="20.100000000000001" hidden="1" customHeight="1" thickBot="1">
      <c r="A31" s="18"/>
      <c r="B31" s="18"/>
      <c r="C31" s="390" t="s">
        <v>84</v>
      </c>
      <c r="D31" s="391"/>
      <c r="E31" s="391"/>
      <c r="F31" s="391"/>
      <c r="G31" s="391"/>
      <c r="H31" s="391"/>
      <c r="I31" s="391"/>
      <c r="J31" s="391"/>
      <c r="K31" s="391"/>
      <c r="L31" s="391"/>
      <c r="M31" s="392"/>
      <c r="N31" s="18"/>
      <c r="O31" s="18"/>
    </row>
    <row r="32" spans="1:15" s="1" customFormat="1" ht="4.8" customHeight="1">
      <c r="A32" s="18"/>
      <c r="B32" s="18"/>
      <c r="C32" s="24"/>
      <c r="D32" s="24"/>
      <c r="E32" s="24"/>
      <c r="F32" s="24"/>
      <c r="G32" s="24"/>
      <c r="H32" s="24"/>
      <c r="I32" s="24"/>
      <c r="J32" s="24"/>
      <c r="K32" s="24"/>
      <c r="L32" s="24"/>
      <c r="M32" s="24"/>
      <c r="N32" s="18"/>
      <c r="O32" s="18"/>
    </row>
    <row r="33" spans="1:15" s="7" customFormat="1" ht="34.799999999999997" customHeight="1">
      <c r="A33" s="23"/>
      <c r="B33" s="23"/>
      <c r="C33" s="393" t="s">
        <v>639</v>
      </c>
      <c r="D33" s="393"/>
      <c r="E33" s="393"/>
      <c r="F33" s="393"/>
      <c r="G33" s="393"/>
      <c r="H33" s="393"/>
      <c r="I33" s="393"/>
      <c r="J33" s="393"/>
      <c r="K33" s="393"/>
      <c r="L33" s="393"/>
      <c r="M33" s="393"/>
      <c r="N33" s="23"/>
      <c r="O33" s="23"/>
    </row>
    <row r="34" spans="1:15" s="7" customFormat="1" ht="32.4" customHeight="1">
      <c r="A34" s="23"/>
      <c r="B34" s="23"/>
      <c r="C34" s="394" t="s">
        <v>645</v>
      </c>
      <c r="D34" s="393"/>
      <c r="E34" s="393"/>
      <c r="F34" s="393"/>
      <c r="G34" s="393"/>
      <c r="H34" s="393"/>
      <c r="I34" s="393"/>
      <c r="J34" s="393"/>
      <c r="K34" s="393"/>
      <c r="L34" s="393"/>
      <c r="M34" s="393"/>
      <c r="N34" s="23"/>
      <c r="O34" s="23"/>
    </row>
    <row r="35" spans="1:15" s="7" customFormat="1" ht="32.4" customHeight="1">
      <c r="A35" s="23"/>
      <c r="B35" s="23"/>
      <c r="C35" s="395" t="s">
        <v>646</v>
      </c>
      <c r="D35" s="396"/>
      <c r="E35" s="396"/>
      <c r="F35" s="396"/>
      <c r="G35" s="396"/>
      <c r="H35" s="396"/>
      <c r="I35" s="396"/>
      <c r="J35" s="396"/>
      <c r="K35" s="396"/>
      <c r="L35" s="396"/>
      <c r="M35" s="396"/>
      <c r="N35" s="23"/>
      <c r="O35" s="23"/>
    </row>
    <row r="36" spans="1:15" s="1" customFormat="1" ht="7.8" customHeight="1">
      <c r="A36" s="18"/>
      <c r="B36" s="18"/>
      <c r="C36" s="378"/>
      <c r="D36" s="378"/>
      <c r="E36" s="378"/>
      <c r="F36" s="378"/>
      <c r="G36" s="378"/>
      <c r="H36" s="378"/>
      <c r="I36" s="378"/>
      <c r="J36" s="378"/>
      <c r="K36" s="378"/>
      <c r="L36" s="378"/>
      <c r="M36" s="378"/>
      <c r="N36" s="18"/>
      <c r="O36" s="18"/>
    </row>
    <row r="37" spans="1:15" s="8" customFormat="1" ht="17.100000000000001" customHeight="1">
      <c r="A37" s="28"/>
      <c r="B37" s="28"/>
      <c r="C37" s="379" t="s">
        <v>85</v>
      </c>
      <c r="D37" s="379"/>
      <c r="E37" s="380" t="s">
        <v>85</v>
      </c>
      <c r="F37" s="380"/>
      <c r="G37" s="380"/>
      <c r="H37" s="380"/>
      <c r="I37" s="380"/>
      <c r="J37" s="380"/>
      <c r="K37" s="116" t="s">
        <v>86</v>
      </c>
      <c r="L37" s="50"/>
      <c r="M37" s="28"/>
      <c r="N37" s="28"/>
      <c r="O37" s="28"/>
    </row>
    <row r="38" spans="1:15" s="1" customFormat="1" ht="17.100000000000001" customHeight="1">
      <c r="A38" s="18"/>
      <c r="B38" s="18"/>
      <c r="C38" s="369"/>
      <c r="D38" s="369"/>
      <c r="E38" s="370" t="s">
        <v>87</v>
      </c>
      <c r="F38" s="370"/>
      <c r="G38" s="370"/>
      <c r="H38" s="370"/>
      <c r="I38" s="370"/>
      <c r="J38" s="370"/>
      <c r="K38" s="114"/>
      <c r="L38" s="31"/>
      <c r="M38" s="31"/>
      <c r="N38" s="18"/>
      <c r="O38" s="18"/>
    </row>
    <row r="39" spans="1:15" s="1" customFormat="1" ht="17.100000000000001" customHeight="1">
      <c r="A39" s="18"/>
      <c r="B39" s="18"/>
      <c r="C39" s="369"/>
      <c r="D39" s="369"/>
      <c r="E39" s="370" t="s">
        <v>88</v>
      </c>
      <c r="F39" s="370"/>
      <c r="G39" s="370"/>
      <c r="H39" s="370"/>
      <c r="I39" s="370"/>
      <c r="J39" s="370"/>
      <c r="K39" s="114"/>
      <c r="L39" s="31"/>
      <c r="M39" s="31"/>
      <c r="N39" s="18"/>
      <c r="O39" s="18"/>
    </row>
    <row r="40" spans="1:15" s="1" customFormat="1" ht="17.100000000000001" customHeight="1">
      <c r="A40" s="18"/>
      <c r="B40" s="18"/>
      <c r="C40" s="369"/>
      <c r="D40" s="369"/>
      <c r="E40" s="370" t="s">
        <v>89</v>
      </c>
      <c r="F40" s="370"/>
      <c r="G40" s="370"/>
      <c r="H40" s="370"/>
      <c r="I40" s="370"/>
      <c r="J40" s="370"/>
      <c r="K40" s="114"/>
      <c r="L40" s="31"/>
      <c r="M40" s="31"/>
      <c r="N40" s="18"/>
      <c r="O40" s="18"/>
    </row>
    <row r="41" spans="1:15" s="1" customFormat="1" ht="17.100000000000001" customHeight="1">
      <c r="A41" s="18"/>
      <c r="B41" s="18"/>
      <c r="C41" s="369"/>
      <c r="D41" s="369"/>
      <c r="E41" s="370" t="s">
        <v>90</v>
      </c>
      <c r="F41" s="370"/>
      <c r="G41" s="370"/>
      <c r="H41" s="370"/>
      <c r="I41" s="370"/>
      <c r="J41" s="370"/>
      <c r="K41" s="114"/>
      <c r="L41" s="31"/>
      <c r="M41" s="31"/>
      <c r="N41" s="18"/>
      <c r="O41" s="18"/>
    </row>
    <row r="42" spans="1:15" s="1" customFormat="1" ht="17.100000000000001" customHeight="1">
      <c r="A42" s="18"/>
      <c r="B42" s="18"/>
      <c r="C42" s="369"/>
      <c r="D42" s="369"/>
      <c r="E42" s="370" t="s">
        <v>91</v>
      </c>
      <c r="F42" s="370"/>
      <c r="G42" s="370"/>
      <c r="H42" s="370"/>
      <c r="I42" s="370"/>
      <c r="J42" s="370"/>
      <c r="K42" s="114"/>
      <c r="L42" s="31"/>
      <c r="M42" s="31"/>
      <c r="N42" s="18"/>
      <c r="O42" s="18"/>
    </row>
    <row r="43" spans="1:15" s="1" customFormat="1" ht="17.100000000000001" customHeight="1">
      <c r="A43" s="18"/>
      <c r="B43" s="18"/>
      <c r="C43" s="369"/>
      <c r="D43" s="369"/>
      <c r="E43" s="370"/>
      <c r="F43" s="370"/>
      <c r="G43" s="370"/>
      <c r="H43" s="370"/>
      <c r="I43" s="370"/>
      <c r="J43" s="370"/>
      <c r="K43" s="114"/>
      <c r="L43" s="113" t="s">
        <v>68</v>
      </c>
      <c r="M43" s="113" t="s">
        <v>69</v>
      </c>
      <c r="N43" s="18"/>
      <c r="O43" s="18"/>
    </row>
    <row r="44" spans="1:15" s="1" customFormat="1" ht="15" customHeight="1">
      <c r="A44" s="18"/>
      <c r="B44" s="18"/>
      <c r="C44" s="29"/>
      <c r="D44" s="18"/>
      <c r="E44" s="371"/>
      <c r="F44" s="371"/>
      <c r="G44" s="371"/>
      <c r="H44" s="371"/>
      <c r="I44" s="371"/>
      <c r="J44" s="18"/>
      <c r="K44" s="112">
        <f>SUM(K38:K42)</f>
        <v>0</v>
      </c>
      <c r="L44" s="111">
        <v>43.75</v>
      </c>
      <c r="M44" s="111">
        <f>K44*L44</f>
        <v>0</v>
      </c>
      <c r="N44" s="18"/>
      <c r="O44" s="18"/>
    </row>
    <row r="45" spans="1:15" s="1" customFormat="1" ht="24" customHeight="1">
      <c r="A45" s="18"/>
      <c r="B45" s="18"/>
      <c r="C45" s="55"/>
      <c r="D45" s="55"/>
      <c r="E45" s="371"/>
      <c r="F45" s="371"/>
      <c r="G45" s="371"/>
      <c r="H45" s="371"/>
      <c r="I45" s="371"/>
      <c r="J45" s="18"/>
      <c r="K45" s="372" t="s">
        <v>82</v>
      </c>
      <c r="L45" s="372"/>
      <c r="M45" s="110">
        <f>SUM(M44)</f>
        <v>0</v>
      </c>
      <c r="N45" s="18"/>
      <c r="O45" s="18"/>
    </row>
    <row r="46" spans="1:15" s="1" customFormat="1" ht="24" customHeight="1">
      <c r="A46" s="18"/>
      <c r="B46" s="18"/>
      <c r="C46" s="55"/>
      <c r="D46" s="55"/>
      <c r="E46" s="55"/>
      <c r="F46" s="55"/>
      <c r="G46" s="55"/>
      <c r="H46" s="55"/>
      <c r="I46" s="55"/>
      <c r="J46" s="18"/>
      <c r="K46" s="373" t="s">
        <v>33</v>
      </c>
      <c r="L46" s="373"/>
      <c r="M46" s="110">
        <f>M45*15%</f>
        <v>0</v>
      </c>
      <c r="N46" s="18"/>
      <c r="O46" s="18"/>
    </row>
    <row r="47" spans="1:15" s="1" customFormat="1" ht="24" customHeight="1" thickBot="1">
      <c r="A47" s="18"/>
      <c r="B47" s="18"/>
      <c r="C47" s="55"/>
      <c r="D47" s="55"/>
      <c r="E47" s="55"/>
      <c r="F47" s="55"/>
      <c r="G47" s="55"/>
      <c r="H47" s="55"/>
      <c r="I47" s="55"/>
      <c r="J47" s="18"/>
      <c r="K47" s="374" t="s">
        <v>83</v>
      </c>
      <c r="L47" s="374"/>
      <c r="M47" s="109">
        <f>M45+M46</f>
        <v>0</v>
      </c>
      <c r="N47" s="18"/>
      <c r="O47" s="18"/>
    </row>
    <row r="48" spans="1:15" s="1" customFormat="1" ht="15" customHeight="1" thickBot="1">
      <c r="A48" s="18"/>
      <c r="B48" s="18"/>
      <c r="C48" s="18"/>
      <c r="D48" s="18"/>
      <c r="E48" s="18"/>
      <c r="F48" s="18"/>
      <c r="G48" s="18"/>
      <c r="H48" s="18"/>
      <c r="I48" s="18"/>
      <c r="J48" s="18"/>
      <c r="K48" s="18"/>
      <c r="L48" s="22"/>
      <c r="M48" s="18"/>
      <c r="N48" s="18"/>
      <c r="O48" s="18"/>
    </row>
    <row r="49" spans="1:15" ht="40.35" customHeight="1" thickBot="1">
      <c r="A49" s="17"/>
      <c r="B49" s="52"/>
      <c r="C49" s="350" t="str">
        <f>Summary!C47</f>
        <v xml:space="preserve">SUBMIT COMPLETED ORDER FORMS TO: nicole@exposolutions.co.za </v>
      </c>
      <c r="D49" s="351"/>
      <c r="E49" s="351"/>
      <c r="F49" s="351"/>
      <c r="G49" s="351"/>
      <c r="H49" s="351"/>
      <c r="I49" s="351"/>
      <c r="J49" s="351"/>
      <c r="K49" s="351"/>
      <c r="L49" s="351"/>
      <c r="M49" s="352"/>
      <c r="N49" s="24"/>
      <c r="O49" s="17"/>
    </row>
    <row r="50" spans="1:15" ht="8.1" customHeight="1">
      <c r="A50" s="17"/>
      <c r="B50" s="17"/>
      <c r="C50" s="17"/>
      <c r="D50" s="17"/>
      <c r="E50" s="17"/>
      <c r="F50" s="17"/>
      <c r="G50" s="17"/>
      <c r="H50" s="17"/>
      <c r="I50" s="17"/>
      <c r="J50" s="17"/>
      <c r="K50" s="17"/>
      <c r="L50" s="19"/>
      <c r="M50" s="17"/>
      <c r="N50" s="17"/>
      <c r="O50" s="17"/>
    </row>
    <row r="51" spans="1:15" ht="61.35" customHeight="1">
      <c r="A51" s="16"/>
      <c r="B51" s="52"/>
      <c r="C51" s="353" t="s">
        <v>598</v>
      </c>
      <c r="D51" s="354"/>
      <c r="E51" s="354"/>
      <c r="F51" s="354"/>
      <c r="G51" s="354"/>
      <c r="H51" s="354"/>
      <c r="I51" s="354"/>
      <c r="J51" s="354"/>
      <c r="K51" s="354"/>
      <c r="L51" s="354"/>
      <c r="M51" s="355"/>
      <c r="N51" s="108"/>
      <c r="O51" s="16"/>
    </row>
    <row r="52" spans="1:15" ht="8.1" customHeight="1">
      <c r="A52" s="17"/>
      <c r="B52" s="17"/>
      <c r="C52" s="34"/>
      <c r="D52" s="34"/>
      <c r="E52" s="34"/>
      <c r="F52" s="34"/>
      <c r="G52" s="34"/>
      <c r="H52" s="34"/>
      <c r="I52" s="34"/>
      <c r="J52" s="34"/>
      <c r="K52" s="34"/>
      <c r="L52" s="35"/>
      <c r="M52" s="34"/>
      <c r="N52" s="17"/>
      <c r="O52" s="17"/>
    </row>
    <row r="53" spans="1:15" ht="30" customHeight="1">
      <c r="A53" s="17"/>
      <c r="C53" s="375" t="str">
        <f>Summary!C49</f>
        <v>INTERNATIONAL GYNECOLOGIC CANCER SOCIETY GLOBAL MEETING  |  5 - 7 NOVEMBER 2025  | CENTURY CITY CONVENTION CENTRE</v>
      </c>
      <c r="D53" s="376"/>
      <c r="E53" s="376"/>
      <c r="F53" s="376"/>
      <c r="G53" s="376"/>
      <c r="H53" s="376"/>
      <c r="I53" s="376"/>
      <c r="J53" s="376"/>
      <c r="K53" s="376"/>
      <c r="L53" s="376"/>
      <c r="M53" s="377"/>
      <c r="N53" s="17"/>
      <c r="O53" s="17"/>
    </row>
    <row r="54" spans="1:15" ht="56.1" customHeight="1">
      <c r="A54" s="17"/>
      <c r="C54" s="295"/>
      <c r="D54" s="295"/>
      <c r="E54" s="295"/>
      <c r="F54" s="295"/>
      <c r="G54" s="295"/>
      <c r="H54" s="295"/>
      <c r="I54" s="295"/>
      <c r="J54" s="295"/>
      <c r="K54" s="295"/>
      <c r="L54" s="295"/>
      <c r="M54" s="295"/>
      <c r="N54" s="17"/>
      <c r="O54" s="17"/>
    </row>
    <row r="55" spans="1:15" ht="5.0999999999999996" customHeight="1">
      <c r="A55" s="17"/>
      <c r="B55" s="17"/>
      <c r="C55" s="17"/>
      <c r="D55" s="17"/>
      <c r="E55" s="17"/>
      <c r="F55" s="17"/>
      <c r="G55" s="17"/>
      <c r="H55" s="17"/>
      <c r="I55" s="17"/>
      <c r="J55" s="17"/>
      <c r="K55" s="17"/>
      <c r="L55" s="19"/>
      <c r="M55" s="17"/>
      <c r="N55" s="17"/>
      <c r="O55" s="17"/>
    </row>
  </sheetData>
  <sheetProtection algorithmName="SHA-512" hashValue="BoySXxMqKxtVSIB6hGlfKzDjQObE1nA0nfVrbbo9IjUllarCZe/EOaAc+AUGuW1RWTluHIAUnMr9MS/AhdKFJQ==" saltValue="7uQH0OdqsPl/wx2P2qlqNQ==" spinCount="100000" sheet="1" objects="1" scenarios="1"/>
  <mergeCells count="56">
    <mergeCell ref="C2:C4"/>
    <mergeCell ref="I4:K4"/>
    <mergeCell ref="C6:M6"/>
    <mergeCell ref="C8:M8"/>
    <mergeCell ref="C17:M17"/>
    <mergeCell ref="C19:D19"/>
    <mergeCell ref="E19:H19"/>
    <mergeCell ref="I19:J19"/>
    <mergeCell ref="C9:M9"/>
    <mergeCell ref="C10:M10"/>
    <mergeCell ref="C11:M11"/>
    <mergeCell ref="C12:M12"/>
    <mergeCell ref="C13:M14"/>
    <mergeCell ref="C20:D20"/>
    <mergeCell ref="E20:H20"/>
    <mergeCell ref="I20:J20"/>
    <mergeCell ref="C21:D21"/>
    <mergeCell ref="E21:H21"/>
    <mergeCell ref="I21:J21"/>
    <mergeCell ref="C38:D38"/>
    <mergeCell ref="E38:J38"/>
    <mergeCell ref="C39:D39"/>
    <mergeCell ref="E39:J39"/>
    <mergeCell ref="C22:D22"/>
    <mergeCell ref="E22:H22"/>
    <mergeCell ref="I22:J22"/>
    <mergeCell ref="C23:D23"/>
    <mergeCell ref="E23:H23"/>
    <mergeCell ref="I23:J23"/>
    <mergeCell ref="C36:M36"/>
    <mergeCell ref="C37:D37"/>
    <mergeCell ref="E37:J37"/>
    <mergeCell ref="K24:L24"/>
    <mergeCell ref="C25:I29"/>
    <mergeCell ref="K25:L25"/>
    <mergeCell ref="K26:L26"/>
    <mergeCell ref="C31:M31"/>
    <mergeCell ref="C33:M33"/>
    <mergeCell ref="C34:M34"/>
    <mergeCell ref="C35:M35"/>
    <mergeCell ref="C43:D43"/>
    <mergeCell ref="E43:J43"/>
    <mergeCell ref="C54:M54"/>
    <mergeCell ref="E44:I45"/>
    <mergeCell ref="K45:L45"/>
    <mergeCell ref="K46:L46"/>
    <mergeCell ref="K47:L47"/>
    <mergeCell ref="C49:M49"/>
    <mergeCell ref="C51:M51"/>
    <mergeCell ref="C53:M53"/>
    <mergeCell ref="C40:D40"/>
    <mergeCell ref="C41:D41"/>
    <mergeCell ref="E41:J41"/>
    <mergeCell ref="C42:D42"/>
    <mergeCell ref="E42:J42"/>
    <mergeCell ref="E40:J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DC628-236D-2245-8EB4-FDBBAFAC44B8}">
  <sheetPr>
    <tabColor rgb="FF042682"/>
    <pageSetUpPr fitToPage="1"/>
  </sheetPr>
  <dimension ref="A1:O52"/>
  <sheetViews>
    <sheetView view="pageBreakPreview" zoomScale="90" zoomScaleNormal="100" zoomScaleSheetLayoutView="90" workbookViewId="0">
      <selection activeCell="C2" sqref="C2:C3"/>
    </sheetView>
  </sheetViews>
  <sheetFormatPr defaultColWidth="9.109375" defaultRowHeight="14.4"/>
  <cols>
    <col min="1" max="1" width="1.6640625" style="5" customWidth="1"/>
    <col min="2" max="2" width="0.6640625" style="5" customWidth="1"/>
    <col min="3" max="3" width="16.6640625" style="5" customWidth="1"/>
    <col min="4" max="4" width="3.33203125" style="5" customWidth="1"/>
    <col min="5" max="5" width="40.109375" style="5" customWidth="1"/>
    <col min="6" max="6" width="1.6640625" style="5" customWidth="1"/>
    <col min="7" max="7" width="2.44140625" style="5" customWidth="1"/>
    <col min="8" max="8" width="1.6640625" style="5" customWidth="1"/>
    <col min="9" max="9" width="29.109375" style="5" customWidth="1"/>
    <col min="10" max="10" width="1.6640625" style="5" customWidth="1"/>
    <col min="11" max="11" width="9.5546875" style="5" customWidth="1"/>
    <col min="12" max="12" width="17.6640625" style="6" customWidth="1"/>
    <col min="13" max="13" width="17.6640625" style="5" customWidth="1"/>
    <col min="14" max="14" width="0.6640625" style="5" customWidth="1"/>
    <col min="15" max="15" width="1.6640625" style="5" customWidth="1"/>
    <col min="16" max="16384" width="9.109375" style="5"/>
  </cols>
  <sheetData>
    <row r="1" spans="1:15" ht="120" customHeight="1" thickBot="1">
      <c r="A1" s="17"/>
      <c r="B1" s="17"/>
      <c r="C1" s="17"/>
      <c r="D1" s="17"/>
      <c r="E1" s="17"/>
      <c r="F1" s="17"/>
      <c r="G1" s="17"/>
      <c r="H1" s="17"/>
      <c r="I1" s="17"/>
      <c r="J1" s="17"/>
      <c r="K1" s="17"/>
      <c r="L1" s="19"/>
      <c r="M1" s="17"/>
      <c r="N1" s="17"/>
      <c r="O1" s="17"/>
    </row>
    <row r="2" spans="1:15" ht="18" customHeight="1">
      <c r="A2" s="17"/>
      <c r="B2" s="17"/>
      <c r="C2" s="360" t="s">
        <v>93</v>
      </c>
      <c r="D2" s="17"/>
      <c r="E2" s="141" t="s">
        <v>35</v>
      </c>
      <c r="F2" s="17"/>
      <c r="G2" s="17"/>
      <c r="H2" s="17"/>
      <c r="I2" s="141" t="s">
        <v>36</v>
      </c>
      <c r="J2" s="17"/>
      <c r="K2" s="17"/>
      <c r="L2" s="19"/>
      <c r="M2" s="17"/>
      <c r="N2" s="17"/>
      <c r="O2" s="17"/>
    </row>
    <row r="3" spans="1:15" s="1" customFormat="1" ht="15" thickBot="1">
      <c r="A3" s="18"/>
      <c r="B3" s="18"/>
      <c r="C3" s="408"/>
      <c r="D3" s="18"/>
      <c r="E3" s="248">
        <f>Summary!L4</f>
        <v>0</v>
      </c>
      <c r="F3" s="18"/>
      <c r="G3" s="18"/>
      <c r="H3" s="18"/>
      <c r="I3" s="249">
        <f>Summary!L7</f>
        <v>0</v>
      </c>
      <c r="J3" s="18"/>
      <c r="K3" s="400"/>
      <c r="L3" s="400"/>
      <c r="M3" s="400"/>
      <c r="N3" s="18"/>
      <c r="O3" s="18"/>
    </row>
    <row r="4" spans="1:15" s="1" customFormat="1" ht="11.1" customHeight="1" thickBot="1">
      <c r="A4" s="18"/>
      <c r="B4" s="18"/>
      <c r="C4" s="18"/>
      <c r="D4" s="18"/>
      <c r="E4" s="18"/>
      <c r="F4" s="18"/>
      <c r="G4" s="18"/>
      <c r="H4" s="18"/>
      <c r="I4" s="18"/>
      <c r="J4" s="18"/>
      <c r="K4" s="18"/>
      <c r="L4" s="22"/>
      <c r="M4" s="18"/>
      <c r="N4" s="18"/>
      <c r="O4" s="18"/>
    </row>
    <row r="5" spans="1:15" s="7" customFormat="1" ht="30" customHeight="1" thickBot="1">
      <c r="A5" s="14"/>
      <c r="B5" s="23"/>
      <c r="C5" s="325" t="s">
        <v>527</v>
      </c>
      <c r="D5" s="326"/>
      <c r="E5" s="326"/>
      <c r="F5" s="326"/>
      <c r="G5" s="326"/>
      <c r="H5" s="326"/>
      <c r="I5" s="326"/>
      <c r="J5" s="326"/>
      <c r="K5" s="326"/>
      <c r="L5" s="326"/>
      <c r="M5" s="327"/>
      <c r="N5" s="23"/>
      <c r="O5" s="14"/>
    </row>
    <row r="6" spans="1:15" s="7" customFormat="1" ht="5.0999999999999996" customHeight="1">
      <c r="A6" s="23"/>
      <c r="B6" s="23"/>
      <c r="C6" s="57"/>
      <c r="D6" s="23"/>
      <c r="E6" s="24"/>
      <c r="F6" s="24"/>
      <c r="G6" s="24"/>
      <c r="H6" s="24"/>
      <c r="I6" s="24"/>
      <c r="J6" s="24"/>
      <c r="K6" s="24"/>
      <c r="L6" s="58"/>
      <c r="M6" s="24"/>
      <c r="N6" s="23"/>
      <c r="O6" s="23"/>
    </row>
    <row r="7" spans="1:15" s="7" customFormat="1" ht="34.799999999999997" customHeight="1">
      <c r="A7" s="23"/>
      <c r="B7" s="23"/>
      <c r="C7" s="393" t="s">
        <v>639</v>
      </c>
      <c r="D7" s="393"/>
      <c r="E7" s="393"/>
      <c r="F7" s="393"/>
      <c r="G7" s="393"/>
      <c r="H7" s="393"/>
      <c r="I7" s="393"/>
      <c r="J7" s="393"/>
      <c r="K7" s="393"/>
      <c r="L7" s="393"/>
      <c r="M7" s="393"/>
      <c r="N7" s="23"/>
      <c r="O7" s="23"/>
    </row>
    <row r="8" spans="1:15" s="7" customFormat="1" ht="32.4" customHeight="1">
      <c r="A8" s="23"/>
      <c r="B8" s="23"/>
      <c r="C8" s="394" t="s">
        <v>640</v>
      </c>
      <c r="D8" s="393"/>
      <c r="E8" s="393"/>
      <c r="F8" s="393"/>
      <c r="G8" s="393"/>
      <c r="H8" s="393"/>
      <c r="I8" s="393"/>
      <c r="J8" s="393"/>
      <c r="K8" s="393"/>
      <c r="L8" s="393"/>
      <c r="M8" s="393"/>
      <c r="N8" s="23"/>
      <c r="O8" s="23"/>
    </row>
    <row r="9" spans="1:15" s="7" customFormat="1" ht="19.2" customHeight="1">
      <c r="A9" s="23"/>
      <c r="B9" s="23"/>
      <c r="C9" s="433" t="s">
        <v>641</v>
      </c>
      <c r="D9" s="434"/>
      <c r="E9" s="434"/>
      <c r="F9" s="434"/>
      <c r="G9" s="434"/>
      <c r="H9" s="434"/>
      <c r="I9" s="434"/>
      <c r="J9" s="434"/>
      <c r="K9" s="434"/>
      <c r="L9" s="434"/>
      <c r="M9" s="434"/>
      <c r="N9" s="23"/>
      <c r="O9" s="23"/>
    </row>
    <row r="10" spans="1:15" s="7" customFormat="1" ht="6.6" customHeight="1">
      <c r="A10" s="23"/>
      <c r="B10" s="23"/>
      <c r="C10" s="57"/>
      <c r="D10" s="23"/>
      <c r="E10" s="24"/>
      <c r="F10" s="24"/>
      <c r="G10" s="24"/>
      <c r="H10" s="24"/>
      <c r="I10" s="24"/>
      <c r="J10" s="24"/>
      <c r="K10" s="24"/>
      <c r="L10" s="58"/>
      <c r="M10" s="24"/>
      <c r="N10" s="23"/>
      <c r="O10" s="23"/>
    </row>
    <row r="11" spans="1:15" s="8" customFormat="1" ht="23.1" customHeight="1">
      <c r="A11" s="28"/>
      <c r="B11" s="28"/>
      <c r="C11" s="379" t="s">
        <v>64</v>
      </c>
      <c r="D11" s="379"/>
      <c r="E11" s="212" t="s">
        <v>65</v>
      </c>
      <c r="F11" s="432" t="s">
        <v>94</v>
      </c>
      <c r="G11" s="432"/>
      <c r="H11" s="432"/>
      <c r="I11" s="432"/>
      <c r="J11" s="432"/>
      <c r="K11" s="124" t="s">
        <v>67</v>
      </c>
      <c r="L11" s="211" t="s">
        <v>68</v>
      </c>
      <c r="M11" s="211" t="s">
        <v>69</v>
      </c>
      <c r="N11" s="28"/>
      <c r="O11" s="28"/>
    </row>
    <row r="12" spans="1:15" s="1" customFormat="1" ht="18" customHeight="1">
      <c r="A12" s="18"/>
      <c r="B12" s="18"/>
      <c r="C12" s="429" t="s">
        <v>95</v>
      </c>
      <c r="D12" s="429"/>
      <c r="E12" s="140" t="s">
        <v>530</v>
      </c>
      <c r="F12" s="430"/>
      <c r="G12" s="430"/>
      <c r="H12" s="430"/>
      <c r="I12" s="430"/>
      <c r="J12" s="430"/>
      <c r="K12" s="139"/>
      <c r="L12" s="138">
        <v>2818.75</v>
      </c>
      <c r="M12" s="138">
        <f t="shared" ref="M12:M28" si="0">K12*L12</f>
        <v>0</v>
      </c>
      <c r="N12" s="18"/>
      <c r="O12" s="18"/>
    </row>
    <row r="13" spans="1:15" s="1" customFormat="1" ht="18" customHeight="1">
      <c r="A13" s="18"/>
      <c r="B13" s="18"/>
      <c r="C13" s="369" t="s">
        <v>96</v>
      </c>
      <c r="D13" s="369"/>
      <c r="E13" s="115" t="s">
        <v>531</v>
      </c>
      <c r="F13" s="431"/>
      <c r="G13" s="431"/>
      <c r="H13" s="431"/>
      <c r="I13" s="431"/>
      <c r="J13" s="431"/>
      <c r="K13" s="114"/>
      <c r="L13" s="138">
        <v>4087.5</v>
      </c>
      <c r="M13" s="111">
        <f t="shared" si="0"/>
        <v>0</v>
      </c>
      <c r="N13" s="18"/>
      <c r="O13" s="18"/>
    </row>
    <row r="14" spans="1:15" s="1" customFormat="1" ht="18" customHeight="1">
      <c r="A14" s="18"/>
      <c r="B14" s="18"/>
      <c r="C14" s="369" t="s">
        <v>97</v>
      </c>
      <c r="D14" s="369"/>
      <c r="E14" s="115" t="s">
        <v>532</v>
      </c>
      <c r="F14" s="428"/>
      <c r="G14" s="428"/>
      <c r="H14" s="428"/>
      <c r="I14" s="428"/>
      <c r="J14" s="428"/>
      <c r="K14" s="114"/>
      <c r="L14" s="138">
        <v>5868.75</v>
      </c>
      <c r="M14" s="111">
        <f t="shared" si="0"/>
        <v>0</v>
      </c>
      <c r="N14" s="18"/>
      <c r="O14" s="18"/>
    </row>
    <row r="15" spans="1:15" s="1" customFormat="1" ht="18" customHeight="1">
      <c r="A15" s="18"/>
      <c r="B15" s="18"/>
      <c r="C15" s="369" t="s">
        <v>98</v>
      </c>
      <c r="D15" s="369"/>
      <c r="E15" s="115" t="s">
        <v>533</v>
      </c>
      <c r="F15" s="427"/>
      <c r="G15" s="427"/>
      <c r="H15" s="427"/>
      <c r="I15" s="427"/>
      <c r="J15" s="427"/>
      <c r="K15" s="114"/>
      <c r="L15" s="138">
        <v>9487.5</v>
      </c>
      <c r="M15" s="111">
        <f t="shared" si="0"/>
        <v>0</v>
      </c>
      <c r="N15" s="18"/>
      <c r="O15" s="18"/>
    </row>
    <row r="16" spans="1:15" s="1" customFormat="1" ht="18" customHeight="1">
      <c r="A16" s="18"/>
      <c r="B16" s="18"/>
      <c r="C16" s="369" t="s">
        <v>99</v>
      </c>
      <c r="D16" s="369"/>
      <c r="E16" s="115" t="s">
        <v>100</v>
      </c>
      <c r="F16" s="427" t="s">
        <v>534</v>
      </c>
      <c r="G16" s="427"/>
      <c r="H16" s="427"/>
      <c r="I16" s="427"/>
      <c r="J16" s="427"/>
      <c r="K16" s="114"/>
      <c r="L16" s="138">
        <v>343.75</v>
      </c>
      <c r="M16" s="111">
        <f t="shared" si="0"/>
        <v>0</v>
      </c>
      <c r="N16" s="18"/>
      <c r="O16" s="18"/>
    </row>
    <row r="17" spans="1:15" s="1" customFormat="1" ht="18" hidden="1" customHeight="1">
      <c r="A17" s="18"/>
      <c r="B17" s="18"/>
      <c r="C17" s="369" t="s">
        <v>102</v>
      </c>
      <c r="D17" s="369"/>
      <c r="E17" s="115" t="s">
        <v>103</v>
      </c>
      <c r="F17" s="427" t="s">
        <v>101</v>
      </c>
      <c r="G17" s="427"/>
      <c r="H17" s="427"/>
      <c r="I17" s="427"/>
      <c r="J17" s="427"/>
      <c r="K17" s="114"/>
      <c r="L17" s="138">
        <v>280</v>
      </c>
      <c r="M17" s="111">
        <f t="shared" si="0"/>
        <v>0</v>
      </c>
      <c r="N17" s="18"/>
      <c r="O17" s="18"/>
    </row>
    <row r="18" spans="1:15" s="1" customFormat="1" ht="18" customHeight="1">
      <c r="A18" s="13"/>
      <c r="B18" s="13"/>
      <c r="C18" s="369" t="s">
        <v>104</v>
      </c>
      <c r="D18" s="369"/>
      <c r="E18" s="115" t="s">
        <v>105</v>
      </c>
      <c r="F18" s="427" t="s">
        <v>534</v>
      </c>
      <c r="G18" s="427"/>
      <c r="H18" s="427"/>
      <c r="I18" s="427"/>
      <c r="J18" s="427"/>
      <c r="K18" s="114"/>
      <c r="L18" s="138">
        <v>743.75</v>
      </c>
      <c r="M18" s="121">
        <f t="shared" si="0"/>
        <v>0</v>
      </c>
      <c r="N18" s="13"/>
      <c r="O18" s="13"/>
    </row>
    <row r="19" spans="1:15" s="1" customFormat="1" ht="18" hidden="1" customHeight="1">
      <c r="A19" s="13"/>
      <c r="B19" s="13"/>
      <c r="C19" s="369" t="s">
        <v>106</v>
      </c>
      <c r="D19" s="369"/>
      <c r="E19" s="115" t="s">
        <v>107</v>
      </c>
      <c r="F19" s="427" t="s">
        <v>101</v>
      </c>
      <c r="G19" s="427"/>
      <c r="H19" s="427"/>
      <c r="I19" s="427"/>
      <c r="J19" s="427"/>
      <c r="K19" s="114"/>
      <c r="L19" s="138">
        <v>475</v>
      </c>
      <c r="M19" s="121">
        <f t="shared" si="0"/>
        <v>0</v>
      </c>
      <c r="N19" s="13"/>
      <c r="O19" s="13"/>
    </row>
    <row r="20" spans="1:15" s="1" customFormat="1" ht="18" hidden="1" customHeight="1">
      <c r="A20" s="18"/>
      <c r="B20" s="18"/>
      <c r="C20" s="369" t="s">
        <v>108</v>
      </c>
      <c r="D20" s="369"/>
      <c r="E20" s="115" t="s">
        <v>109</v>
      </c>
      <c r="F20" s="427" t="s">
        <v>101</v>
      </c>
      <c r="G20" s="427"/>
      <c r="H20" s="427"/>
      <c r="I20" s="427"/>
      <c r="J20" s="427"/>
      <c r="K20" s="114"/>
      <c r="L20" s="138">
        <v>280</v>
      </c>
      <c r="M20" s="111">
        <f t="shared" si="0"/>
        <v>0</v>
      </c>
      <c r="N20" s="18"/>
      <c r="O20" s="18"/>
    </row>
    <row r="21" spans="1:15" s="1" customFormat="1" ht="18" hidden="1" customHeight="1">
      <c r="A21" s="18"/>
      <c r="B21" s="18"/>
      <c r="C21" s="369" t="s">
        <v>110</v>
      </c>
      <c r="D21" s="369"/>
      <c r="E21" s="115" t="s">
        <v>111</v>
      </c>
      <c r="F21" s="427" t="s">
        <v>101</v>
      </c>
      <c r="G21" s="427"/>
      <c r="H21" s="427"/>
      <c r="I21" s="427"/>
      <c r="J21" s="427"/>
      <c r="K21" s="114"/>
      <c r="L21" s="138">
        <v>305</v>
      </c>
      <c r="M21" s="111">
        <f t="shared" si="0"/>
        <v>0</v>
      </c>
      <c r="N21" s="18"/>
      <c r="O21" s="18"/>
    </row>
    <row r="22" spans="1:15" s="1" customFormat="1" ht="18" hidden="1" customHeight="1">
      <c r="A22" s="18"/>
      <c r="B22" s="18"/>
      <c r="C22" s="369" t="s">
        <v>112</v>
      </c>
      <c r="D22" s="369"/>
      <c r="E22" s="115" t="s">
        <v>113</v>
      </c>
      <c r="F22" s="427" t="s">
        <v>101</v>
      </c>
      <c r="G22" s="427"/>
      <c r="H22" s="427"/>
      <c r="I22" s="427"/>
      <c r="J22" s="427"/>
      <c r="K22" s="114"/>
      <c r="L22" s="138">
        <v>355</v>
      </c>
      <c r="M22" s="111">
        <f t="shared" si="0"/>
        <v>0</v>
      </c>
      <c r="N22" s="18"/>
      <c r="O22" s="18"/>
    </row>
    <row r="23" spans="1:15" s="1" customFormat="1" ht="18" customHeight="1">
      <c r="A23" s="18"/>
      <c r="B23" s="18"/>
      <c r="C23" s="369" t="s">
        <v>114</v>
      </c>
      <c r="D23" s="369"/>
      <c r="E23" s="115" t="s">
        <v>115</v>
      </c>
      <c r="F23" s="427"/>
      <c r="G23" s="427"/>
      <c r="H23" s="427"/>
      <c r="I23" s="427"/>
      <c r="J23" s="427"/>
      <c r="K23" s="114"/>
      <c r="L23" s="138">
        <v>1856.25</v>
      </c>
      <c r="M23" s="111">
        <f t="shared" si="0"/>
        <v>0</v>
      </c>
      <c r="N23" s="18"/>
      <c r="O23" s="18"/>
    </row>
    <row r="24" spans="1:15" s="1" customFormat="1" ht="18" customHeight="1">
      <c r="A24" s="18"/>
      <c r="B24" s="18"/>
      <c r="C24" s="369" t="s">
        <v>116</v>
      </c>
      <c r="D24" s="369"/>
      <c r="E24" s="115" t="s">
        <v>117</v>
      </c>
      <c r="F24" s="427"/>
      <c r="G24" s="427"/>
      <c r="H24" s="427"/>
      <c r="I24" s="427"/>
      <c r="J24" s="427"/>
      <c r="K24" s="114"/>
      <c r="L24" s="138">
        <v>1856.25</v>
      </c>
      <c r="M24" s="111">
        <f t="shared" si="0"/>
        <v>0</v>
      </c>
      <c r="N24" s="18"/>
      <c r="O24" s="18"/>
    </row>
    <row r="25" spans="1:15" s="1" customFormat="1" ht="18" customHeight="1">
      <c r="A25" s="18"/>
      <c r="B25" s="18"/>
      <c r="C25" s="426" t="s">
        <v>118</v>
      </c>
      <c r="D25" s="426"/>
      <c r="E25" s="115" t="s">
        <v>119</v>
      </c>
      <c r="F25" s="427"/>
      <c r="G25" s="427"/>
      <c r="H25" s="427"/>
      <c r="I25" s="427"/>
      <c r="J25" s="427"/>
      <c r="K25" s="114"/>
      <c r="L25" s="138">
        <v>1856.25</v>
      </c>
      <c r="M25" s="111">
        <f t="shared" si="0"/>
        <v>0</v>
      </c>
      <c r="N25" s="18"/>
      <c r="O25" s="18"/>
    </row>
    <row r="26" spans="1:15" s="1" customFormat="1" ht="18" customHeight="1">
      <c r="A26" s="18"/>
      <c r="B26" s="18"/>
      <c r="C26" s="426" t="s">
        <v>120</v>
      </c>
      <c r="D26" s="426"/>
      <c r="E26" s="115" t="s">
        <v>121</v>
      </c>
      <c r="F26" s="427"/>
      <c r="G26" s="427"/>
      <c r="H26" s="427"/>
      <c r="I26" s="427"/>
      <c r="J26" s="427"/>
      <c r="K26" s="114"/>
      <c r="L26" s="138">
        <v>2818.75</v>
      </c>
      <c r="M26" s="111">
        <f t="shared" si="0"/>
        <v>0</v>
      </c>
      <c r="N26" s="18"/>
      <c r="O26" s="18"/>
    </row>
    <row r="27" spans="1:15" s="1" customFormat="1" ht="18" customHeight="1">
      <c r="A27" s="18"/>
      <c r="B27" s="18"/>
      <c r="C27" s="369" t="s">
        <v>122</v>
      </c>
      <c r="D27" s="369"/>
      <c r="E27" s="115" t="s">
        <v>123</v>
      </c>
      <c r="F27" s="427" t="s">
        <v>534</v>
      </c>
      <c r="G27" s="427"/>
      <c r="H27" s="427"/>
      <c r="I27" s="427"/>
      <c r="J27" s="427"/>
      <c r="K27" s="114"/>
      <c r="L27" s="138">
        <v>525</v>
      </c>
      <c r="M27" s="111">
        <f t="shared" si="0"/>
        <v>0</v>
      </c>
      <c r="N27" s="18"/>
      <c r="O27" s="18"/>
    </row>
    <row r="28" spans="1:15" s="1" customFormat="1" ht="18" customHeight="1">
      <c r="A28" s="18"/>
      <c r="B28" s="18"/>
      <c r="C28" s="369" t="s">
        <v>124</v>
      </c>
      <c r="D28" s="369"/>
      <c r="E28" s="115" t="s">
        <v>125</v>
      </c>
      <c r="F28" s="427" t="s">
        <v>534</v>
      </c>
      <c r="G28" s="427"/>
      <c r="H28" s="427"/>
      <c r="I28" s="427"/>
      <c r="J28" s="427"/>
      <c r="K28" s="114"/>
      <c r="L28" s="138">
        <v>525</v>
      </c>
      <c r="M28" s="111">
        <f t="shared" si="0"/>
        <v>0</v>
      </c>
      <c r="N28" s="18"/>
      <c r="O28" s="18"/>
    </row>
    <row r="29" spans="1:15" s="1" customFormat="1" ht="26.1" customHeight="1">
      <c r="A29" s="18"/>
      <c r="B29" s="18"/>
      <c r="C29" s="32"/>
      <c r="D29" s="55"/>
      <c r="E29" s="55"/>
      <c r="F29" s="55"/>
      <c r="G29" s="55"/>
      <c r="H29" s="55"/>
      <c r="I29" s="55"/>
      <c r="J29" s="18"/>
      <c r="K29" s="422" t="s">
        <v>82</v>
      </c>
      <c r="L29" s="422"/>
      <c r="M29" s="137">
        <f>SUM(M12:M28)</f>
        <v>0</v>
      </c>
      <c r="N29" s="18"/>
      <c r="O29" s="18"/>
    </row>
    <row r="30" spans="1:15" s="1" customFormat="1" ht="26.1" customHeight="1">
      <c r="A30" s="18"/>
      <c r="B30" s="18"/>
      <c r="C30" s="55"/>
      <c r="D30" s="55"/>
      <c r="E30" s="55"/>
      <c r="F30" s="55"/>
      <c r="G30" s="55"/>
      <c r="H30" s="55"/>
      <c r="I30" s="55"/>
      <c r="J30" s="18"/>
      <c r="K30" s="423" t="s">
        <v>33</v>
      </c>
      <c r="L30" s="423"/>
      <c r="M30" s="110">
        <f>M29*15%</f>
        <v>0</v>
      </c>
      <c r="N30" s="18"/>
      <c r="O30" s="18"/>
    </row>
    <row r="31" spans="1:15" s="1" customFormat="1" ht="26.1" customHeight="1" thickBot="1">
      <c r="A31" s="18"/>
      <c r="B31" s="18"/>
      <c r="C31" s="32"/>
      <c r="D31" s="55"/>
      <c r="E31" s="55"/>
      <c r="F31" s="55"/>
      <c r="G31" s="55"/>
      <c r="H31" s="55"/>
      <c r="I31" s="55"/>
      <c r="J31" s="18"/>
      <c r="K31" s="424" t="s">
        <v>83</v>
      </c>
      <c r="L31" s="424"/>
      <c r="M31" s="136">
        <f>M29+M30</f>
        <v>0</v>
      </c>
      <c r="N31" s="18"/>
      <c r="O31" s="18"/>
    </row>
    <row r="32" spans="1:15" s="1" customFormat="1" ht="15" customHeight="1">
      <c r="A32" s="18"/>
      <c r="B32" s="18"/>
      <c r="C32" s="32"/>
      <c r="D32" s="55"/>
      <c r="E32" s="55"/>
      <c r="F32" s="55"/>
      <c r="G32" s="55"/>
      <c r="H32" s="55"/>
      <c r="I32" s="55"/>
      <c r="J32" s="18"/>
      <c r="K32" s="18"/>
      <c r="L32" s="22"/>
      <c r="M32" s="33"/>
      <c r="N32" s="18"/>
      <c r="O32" s="18"/>
    </row>
    <row r="33" spans="1:15" s="1" customFormat="1" ht="25.35" customHeight="1">
      <c r="A33" s="18"/>
      <c r="B33" s="135"/>
      <c r="C33" s="218" t="s">
        <v>126</v>
      </c>
      <c r="D33" s="134"/>
      <c r="E33" s="134"/>
      <c r="F33" s="134"/>
      <c r="G33" s="134"/>
      <c r="H33" s="134"/>
      <c r="I33" s="134"/>
      <c r="J33" s="133"/>
      <c r="K33" s="425"/>
      <c r="L33" s="425"/>
      <c r="M33" s="132"/>
      <c r="N33" s="131"/>
      <c r="O33" s="18"/>
    </row>
    <row r="34" spans="1:15" s="1" customFormat="1" ht="13.35" customHeight="1">
      <c r="A34" s="18"/>
      <c r="B34" s="129"/>
      <c r="C34" s="416" t="s">
        <v>127</v>
      </c>
      <c r="D34" s="416"/>
      <c r="E34" s="416"/>
      <c r="F34" s="416"/>
      <c r="G34" s="416"/>
      <c r="H34" s="416"/>
      <c r="I34" s="416"/>
      <c r="J34" s="416"/>
      <c r="K34" s="416"/>
      <c r="L34" s="416"/>
      <c r="M34" s="416"/>
      <c r="N34" s="130"/>
      <c r="O34" s="18"/>
    </row>
    <row r="35" spans="1:15" s="1" customFormat="1" ht="44.4" customHeight="1">
      <c r="A35" s="18"/>
      <c r="B35" s="129"/>
      <c r="C35" s="416" t="s">
        <v>535</v>
      </c>
      <c r="D35" s="416"/>
      <c r="E35" s="416"/>
      <c r="F35" s="416"/>
      <c r="G35" s="416"/>
      <c r="H35" s="416"/>
      <c r="I35" s="416"/>
      <c r="J35" s="416"/>
      <c r="K35" s="416"/>
      <c r="L35" s="416"/>
      <c r="M35" s="416"/>
      <c r="N35" s="130"/>
      <c r="O35" s="18"/>
    </row>
    <row r="36" spans="1:15" s="1" customFormat="1" ht="13.35" customHeight="1">
      <c r="A36" s="18"/>
      <c r="B36" s="129"/>
      <c r="C36" s="416" t="s">
        <v>128</v>
      </c>
      <c r="D36" s="416"/>
      <c r="E36" s="416"/>
      <c r="F36" s="416"/>
      <c r="G36" s="416"/>
      <c r="H36" s="416"/>
      <c r="I36" s="416"/>
      <c r="J36" s="416"/>
      <c r="K36" s="416"/>
      <c r="L36" s="416"/>
      <c r="M36" s="416"/>
      <c r="N36" s="130"/>
      <c r="O36" s="18"/>
    </row>
    <row r="37" spans="1:15" s="1" customFormat="1" ht="13.35" customHeight="1">
      <c r="A37" s="18"/>
      <c r="B37" s="129"/>
      <c r="C37" s="416" t="s">
        <v>528</v>
      </c>
      <c r="D37" s="416"/>
      <c r="E37" s="416"/>
      <c r="F37" s="416"/>
      <c r="G37" s="416"/>
      <c r="H37" s="416"/>
      <c r="I37" s="416"/>
      <c r="J37" s="416"/>
      <c r="K37" s="416"/>
      <c r="L37" s="416"/>
      <c r="M37" s="416"/>
      <c r="N37" s="130"/>
      <c r="O37" s="18"/>
    </row>
    <row r="38" spans="1:15" s="1" customFormat="1" ht="14.4" customHeight="1">
      <c r="A38" s="18"/>
      <c r="B38" s="129"/>
      <c r="C38" s="201"/>
      <c r="D38" s="201"/>
      <c r="E38" s="201"/>
      <c r="F38" s="201"/>
      <c r="G38" s="201"/>
      <c r="H38" s="201"/>
      <c r="I38" s="201"/>
      <c r="J38" s="201"/>
      <c r="K38" s="201"/>
      <c r="L38" s="201"/>
      <c r="M38" s="201"/>
      <c r="N38" s="130"/>
      <c r="O38" s="18"/>
    </row>
    <row r="39" spans="1:15" s="1" customFormat="1" ht="15" customHeight="1">
      <c r="A39" s="18"/>
      <c r="B39" s="129"/>
      <c r="C39" s="417" t="s">
        <v>129</v>
      </c>
      <c r="D39" s="418"/>
      <c r="E39" s="418"/>
      <c r="F39" s="418"/>
      <c r="G39" s="418"/>
      <c r="H39" s="418"/>
      <c r="I39" s="418"/>
      <c r="J39" s="418"/>
      <c r="K39" s="418"/>
      <c r="L39" s="418"/>
      <c r="M39" s="418"/>
      <c r="N39" s="419"/>
      <c r="O39" s="18"/>
    </row>
    <row r="40" spans="1:15" s="1" customFormat="1" ht="22.35" customHeight="1">
      <c r="A40" s="18"/>
      <c r="B40" s="128"/>
      <c r="C40" s="420" t="s">
        <v>529</v>
      </c>
      <c r="D40" s="420"/>
      <c r="E40" s="420"/>
      <c r="F40" s="420"/>
      <c r="G40" s="420"/>
      <c r="H40" s="420"/>
      <c r="I40" s="420"/>
      <c r="J40" s="420"/>
      <c r="K40" s="420"/>
      <c r="L40" s="420"/>
      <c r="M40" s="420"/>
      <c r="N40" s="421"/>
      <c r="O40" s="18"/>
    </row>
    <row r="41" spans="1:15" s="1" customFormat="1" ht="9" customHeight="1">
      <c r="A41" s="18"/>
      <c r="B41" s="18"/>
      <c r="C41" s="55"/>
      <c r="D41" s="55"/>
      <c r="E41" s="55"/>
      <c r="F41" s="55"/>
      <c r="G41" s="55"/>
      <c r="H41" s="55"/>
      <c r="I41" s="55"/>
      <c r="J41" s="18"/>
      <c r="K41" s="18"/>
      <c r="L41" s="22"/>
      <c r="M41" s="18"/>
      <c r="N41" s="18"/>
      <c r="O41" s="18"/>
    </row>
    <row r="42" spans="1:15" s="1" customFormat="1" ht="5.0999999999999996" customHeight="1" thickBot="1">
      <c r="A42" s="18"/>
      <c r="B42" s="18"/>
      <c r="C42" s="18"/>
      <c r="D42" s="18"/>
      <c r="E42" s="18"/>
      <c r="F42" s="18"/>
      <c r="G42" s="18"/>
      <c r="H42" s="18"/>
      <c r="I42" s="18"/>
      <c r="J42" s="18"/>
      <c r="K42" s="18"/>
      <c r="L42" s="22"/>
      <c r="M42" s="18"/>
      <c r="N42" s="18"/>
      <c r="O42" s="18"/>
    </row>
    <row r="43" spans="1:15" ht="40.35" customHeight="1" thickBot="1">
      <c r="A43" s="17"/>
      <c r="B43" s="350" t="str">
        <f>Summary!C47</f>
        <v xml:space="preserve">SUBMIT COMPLETED ORDER FORMS TO: nicole@exposolutions.co.za </v>
      </c>
      <c r="C43" s="351"/>
      <c r="D43" s="351"/>
      <c r="E43" s="351"/>
      <c r="F43" s="351"/>
      <c r="G43" s="351"/>
      <c r="H43" s="351"/>
      <c r="I43" s="351"/>
      <c r="J43" s="351"/>
      <c r="K43" s="351"/>
      <c r="L43" s="351"/>
      <c r="M43" s="351"/>
      <c r="N43" s="352"/>
      <c r="O43" s="18"/>
    </row>
    <row r="44" spans="1:15" ht="10.35" customHeight="1">
      <c r="A44" s="17"/>
      <c r="B44" s="17"/>
      <c r="C44" s="17"/>
      <c r="D44" s="17"/>
      <c r="E44" s="17"/>
      <c r="F44" s="17"/>
      <c r="G44" s="17"/>
      <c r="H44" s="17"/>
      <c r="I44" s="17"/>
      <c r="J44" s="17"/>
      <c r="K44" s="17"/>
      <c r="L44" s="19"/>
      <c r="M44" s="17"/>
      <c r="N44" s="17"/>
      <c r="O44" s="17"/>
    </row>
    <row r="45" spans="1:15" ht="60" customHeight="1">
      <c r="A45" s="17"/>
      <c r="B45" s="353" t="s">
        <v>597</v>
      </c>
      <c r="C45" s="354"/>
      <c r="D45" s="354"/>
      <c r="E45" s="354"/>
      <c r="F45" s="354"/>
      <c r="G45" s="354"/>
      <c r="H45" s="354"/>
      <c r="I45" s="354"/>
      <c r="J45" s="354"/>
      <c r="K45" s="354"/>
      <c r="L45" s="354"/>
      <c r="M45" s="354"/>
      <c r="N45" s="355"/>
      <c r="O45" s="17"/>
    </row>
    <row r="46" spans="1:15" ht="8.1" customHeight="1">
      <c r="A46" s="17"/>
      <c r="B46" s="17"/>
      <c r="C46" s="34"/>
      <c r="D46" s="34"/>
      <c r="E46" s="34"/>
      <c r="F46" s="34"/>
      <c r="G46" s="34"/>
      <c r="H46" s="34"/>
      <c r="I46" s="34"/>
      <c r="J46" s="34"/>
      <c r="K46" s="34"/>
      <c r="L46" s="35"/>
      <c r="M46" s="34"/>
      <c r="N46" s="17"/>
      <c r="O46" s="17"/>
    </row>
    <row r="47" spans="1:15" ht="31.35" customHeight="1">
      <c r="A47" s="17"/>
      <c r="B47" s="375" t="str">
        <f>Summary!C49</f>
        <v>INTERNATIONAL GYNECOLOGIC CANCER SOCIETY GLOBAL MEETING  |  5 - 7 NOVEMBER 2025  | CENTURY CITY CONVENTION CENTRE</v>
      </c>
      <c r="C47" s="376"/>
      <c r="D47" s="376"/>
      <c r="E47" s="376"/>
      <c r="F47" s="376"/>
      <c r="G47" s="376"/>
      <c r="H47" s="376"/>
      <c r="I47" s="376"/>
      <c r="J47" s="376"/>
      <c r="K47" s="376"/>
      <c r="L47" s="376"/>
      <c r="M47" s="376"/>
      <c r="N47" s="377"/>
      <c r="O47" s="17"/>
    </row>
    <row r="48" spans="1:15" ht="55.35" customHeight="1">
      <c r="A48" s="17"/>
      <c r="B48" s="295"/>
      <c r="C48" s="295"/>
      <c r="D48" s="295"/>
      <c r="E48" s="295"/>
      <c r="F48" s="295"/>
      <c r="G48" s="295"/>
      <c r="H48" s="295"/>
      <c r="I48" s="295"/>
      <c r="J48" s="295"/>
      <c r="K48" s="295"/>
      <c r="L48" s="295"/>
      <c r="M48" s="295"/>
      <c r="N48" s="295"/>
      <c r="O48" s="17"/>
    </row>
    <row r="49" spans="1:15" ht="5.0999999999999996" customHeight="1">
      <c r="A49" s="17"/>
      <c r="B49" s="17"/>
      <c r="C49" s="17"/>
      <c r="D49" s="17"/>
      <c r="E49" s="17"/>
      <c r="F49" s="17"/>
      <c r="G49" s="17"/>
      <c r="H49" s="17"/>
      <c r="I49" s="17"/>
      <c r="J49" s="17"/>
      <c r="K49" s="17"/>
      <c r="L49" s="19"/>
      <c r="M49" s="17"/>
      <c r="N49" s="17"/>
      <c r="O49" s="17"/>
    </row>
    <row r="52" spans="1:15" ht="17.399999999999999">
      <c r="C52" s="127"/>
    </row>
  </sheetData>
  <sheetProtection algorithmName="SHA-512" hashValue="zCPWHadFNwMIgwkyJIG/Zb/8JnnMme5MRnM+0QnPzwnceL/vwRw+vT36Ee4lfYnCfauz0l8ZvVGeCE9DD3Oikg==" saltValue="AKLFo6/ht18oHtAeGyVBjA==" spinCount="100000" sheet="1" objects="1" scenarios="1"/>
  <mergeCells count="56">
    <mergeCell ref="C11:D11"/>
    <mergeCell ref="F11:J11"/>
    <mergeCell ref="C2:C3"/>
    <mergeCell ref="K3:M3"/>
    <mergeCell ref="C5:M5"/>
    <mergeCell ref="C8:M8"/>
    <mergeCell ref="C7:M7"/>
    <mergeCell ref="C9:M9"/>
    <mergeCell ref="C14:D14"/>
    <mergeCell ref="F14:J14"/>
    <mergeCell ref="C15:D15"/>
    <mergeCell ref="F15:J15"/>
    <mergeCell ref="C12:D12"/>
    <mergeCell ref="F12:J12"/>
    <mergeCell ref="C13:D13"/>
    <mergeCell ref="F13:J13"/>
    <mergeCell ref="C18:D18"/>
    <mergeCell ref="F18:J18"/>
    <mergeCell ref="C19:D19"/>
    <mergeCell ref="F19:J19"/>
    <mergeCell ref="C16:D16"/>
    <mergeCell ref="F16:J16"/>
    <mergeCell ref="C17:D17"/>
    <mergeCell ref="F17:J17"/>
    <mergeCell ref="C20:D20"/>
    <mergeCell ref="F20:J20"/>
    <mergeCell ref="C21:D21"/>
    <mergeCell ref="F21:J21"/>
    <mergeCell ref="C22:D22"/>
    <mergeCell ref="F22:J22"/>
    <mergeCell ref="C23:D23"/>
    <mergeCell ref="F23:J23"/>
    <mergeCell ref="C24:D24"/>
    <mergeCell ref="F24:J24"/>
    <mergeCell ref="C25:D25"/>
    <mergeCell ref="F25:J25"/>
    <mergeCell ref="C26:D26"/>
    <mergeCell ref="F26:J26"/>
    <mergeCell ref="C27:D27"/>
    <mergeCell ref="F27:J27"/>
    <mergeCell ref="C28:D28"/>
    <mergeCell ref="F28:J28"/>
    <mergeCell ref="K29:L29"/>
    <mergeCell ref="K30:L30"/>
    <mergeCell ref="K31:L31"/>
    <mergeCell ref="K33:L33"/>
    <mergeCell ref="C34:M34"/>
    <mergeCell ref="C35:M35"/>
    <mergeCell ref="B47:N47"/>
    <mergeCell ref="B48:N48"/>
    <mergeCell ref="C36:M36"/>
    <mergeCell ref="C37:M37"/>
    <mergeCell ref="C39:N39"/>
    <mergeCell ref="C40:N40"/>
    <mergeCell ref="B43:N43"/>
    <mergeCell ref="B45:N45"/>
  </mergeCells>
  <pageMargins left="0.7" right="0.7" top="0.75" bottom="0.75" header="0.3" footer="0.3"/>
  <pageSetup paperSize="9" scale="6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F463-C2EB-42A2-BF52-965B9203296A}">
  <sheetPr>
    <tabColor theme="0" tint="-0.14999847407452621"/>
    <pageSetUpPr fitToPage="1"/>
  </sheetPr>
  <dimension ref="A1:Q105"/>
  <sheetViews>
    <sheetView view="pageBreakPreview" zoomScale="90" zoomScaleNormal="100" zoomScaleSheetLayoutView="90" workbookViewId="0">
      <selection activeCell="A104" sqref="A104"/>
    </sheetView>
  </sheetViews>
  <sheetFormatPr defaultColWidth="8.6640625" defaultRowHeight="14.4"/>
  <cols>
    <col min="1" max="14" width="8.77734375" style="38" customWidth="1"/>
    <col min="15" max="17" width="8.77734375" customWidth="1"/>
  </cols>
  <sheetData>
    <row r="1" spans="1:17">
      <c r="A1" s="368"/>
      <c r="B1" s="368"/>
      <c r="C1" s="368"/>
      <c r="D1" s="368"/>
      <c r="E1" s="368"/>
      <c r="F1" s="368"/>
      <c r="G1" s="368"/>
      <c r="H1" s="368"/>
      <c r="I1" s="368"/>
      <c r="J1" s="368"/>
      <c r="K1" s="368"/>
      <c r="L1" s="368"/>
      <c r="M1" s="77"/>
      <c r="N1" s="77"/>
      <c r="O1" s="77"/>
      <c r="P1" s="77"/>
      <c r="Q1" s="77"/>
    </row>
    <row r="2" spans="1:17">
      <c r="A2" s="368"/>
      <c r="B2" s="368"/>
      <c r="C2" s="368"/>
      <c r="D2" s="368"/>
      <c r="E2" s="368"/>
      <c r="F2" s="368"/>
      <c r="G2" s="368"/>
      <c r="H2" s="368"/>
      <c r="I2" s="368"/>
      <c r="J2" s="368"/>
      <c r="K2" s="368"/>
      <c r="L2" s="368"/>
      <c r="M2" s="77"/>
      <c r="N2" s="77"/>
      <c r="O2" s="77"/>
      <c r="P2" s="77"/>
      <c r="Q2" s="77"/>
    </row>
    <row r="3" spans="1:17">
      <c r="A3" s="368"/>
      <c r="B3" s="368"/>
      <c r="C3" s="368"/>
      <c r="D3" s="368"/>
      <c r="E3" s="368"/>
      <c r="F3" s="368"/>
      <c r="G3" s="368"/>
      <c r="H3" s="368"/>
      <c r="I3" s="368"/>
      <c r="J3" s="368"/>
      <c r="K3" s="368"/>
      <c r="L3" s="368"/>
      <c r="M3" s="77"/>
      <c r="N3" s="77"/>
      <c r="O3" s="77"/>
      <c r="P3" s="77"/>
      <c r="Q3" s="77"/>
    </row>
    <row r="4" spans="1:17">
      <c r="A4" s="368"/>
      <c r="B4" s="368"/>
      <c r="C4" s="368"/>
      <c r="D4" s="368"/>
      <c r="E4" s="368"/>
      <c r="F4" s="368"/>
      <c r="G4" s="368"/>
      <c r="H4" s="368"/>
      <c r="I4" s="368"/>
      <c r="J4" s="368"/>
      <c r="K4" s="368"/>
      <c r="L4" s="368"/>
      <c r="M4" s="77"/>
      <c r="N4" s="77"/>
      <c r="O4" s="77"/>
      <c r="P4" s="77"/>
      <c r="Q4" s="77"/>
    </row>
    <row r="5" spans="1:17">
      <c r="A5" s="368"/>
      <c r="B5" s="368"/>
      <c r="C5" s="368"/>
      <c r="D5" s="368"/>
      <c r="E5" s="368"/>
      <c r="F5" s="368"/>
      <c r="G5" s="368"/>
      <c r="H5" s="368"/>
      <c r="I5" s="368"/>
      <c r="J5" s="368"/>
      <c r="K5" s="368"/>
      <c r="L5" s="368"/>
      <c r="M5" s="77"/>
      <c r="N5" s="77"/>
      <c r="O5" s="77"/>
      <c r="P5" s="77"/>
      <c r="Q5" s="77"/>
    </row>
    <row r="6" spans="1:17">
      <c r="A6" s="368"/>
      <c r="B6" s="368"/>
      <c r="C6" s="368"/>
      <c r="D6" s="368"/>
      <c r="E6" s="368"/>
      <c r="F6" s="368"/>
      <c r="G6" s="368"/>
      <c r="H6" s="368"/>
      <c r="I6" s="368"/>
      <c r="J6" s="368"/>
      <c r="K6" s="368"/>
      <c r="L6" s="368"/>
      <c r="M6" s="77"/>
      <c r="N6" s="77"/>
      <c r="O6" s="77"/>
      <c r="P6" s="77"/>
      <c r="Q6" s="77"/>
    </row>
    <row r="7" spans="1:17">
      <c r="A7" s="368"/>
      <c r="B7" s="368"/>
      <c r="C7" s="368"/>
      <c r="D7" s="368"/>
      <c r="E7" s="368"/>
      <c r="F7" s="368"/>
      <c r="G7" s="368"/>
      <c r="H7" s="368"/>
      <c r="I7" s="368"/>
      <c r="J7" s="368"/>
      <c r="K7" s="368"/>
      <c r="L7" s="368"/>
      <c r="M7" s="77"/>
      <c r="N7" s="77"/>
      <c r="O7" s="77"/>
      <c r="P7" s="77"/>
      <c r="Q7" s="77"/>
    </row>
    <row r="8" spans="1:17">
      <c r="A8" s="368"/>
      <c r="B8" s="368"/>
      <c r="C8" s="368"/>
      <c r="D8" s="368"/>
      <c r="E8" s="368"/>
      <c r="F8" s="368"/>
      <c r="G8" s="368"/>
      <c r="H8" s="368"/>
      <c r="I8" s="368"/>
      <c r="J8" s="368"/>
      <c r="K8" s="368"/>
      <c r="L8" s="368"/>
      <c r="M8" s="77"/>
      <c r="N8" s="77"/>
      <c r="O8" s="77"/>
      <c r="P8" s="77"/>
      <c r="Q8" s="77"/>
    </row>
    <row r="9" spans="1:17">
      <c r="A9" s="368"/>
      <c r="B9" s="368"/>
      <c r="C9" s="368"/>
      <c r="D9" s="368"/>
      <c r="E9" s="368"/>
      <c r="F9" s="368"/>
      <c r="G9" s="368"/>
      <c r="H9" s="368"/>
      <c r="I9" s="368"/>
      <c r="J9" s="368"/>
      <c r="K9" s="368"/>
      <c r="L9" s="368"/>
      <c r="M9" s="77"/>
      <c r="N9" s="77"/>
      <c r="O9" s="77"/>
      <c r="P9" s="77"/>
      <c r="Q9" s="77"/>
    </row>
    <row r="10" spans="1:17">
      <c r="A10" s="368"/>
      <c r="B10" s="368"/>
      <c r="C10" s="368"/>
      <c r="D10" s="368"/>
      <c r="E10" s="368"/>
      <c r="F10" s="368"/>
      <c r="G10" s="368"/>
      <c r="H10" s="368"/>
      <c r="I10" s="368"/>
      <c r="J10" s="368"/>
      <c r="K10" s="368"/>
      <c r="L10" s="368"/>
      <c r="M10" s="77"/>
      <c r="N10" s="77"/>
      <c r="O10" s="77"/>
      <c r="P10" s="77"/>
      <c r="Q10" s="77"/>
    </row>
    <row r="11" spans="1:17">
      <c r="A11" s="368"/>
      <c r="B11" s="368"/>
      <c r="C11" s="368"/>
      <c r="D11" s="368"/>
      <c r="E11" s="368"/>
      <c r="F11" s="368"/>
      <c r="G11" s="368"/>
      <c r="H11" s="368"/>
      <c r="I11" s="368"/>
      <c r="J11" s="368"/>
      <c r="K11" s="368"/>
      <c r="L11" s="368"/>
      <c r="M11" s="77"/>
      <c r="N11" s="77"/>
      <c r="O11" s="77"/>
      <c r="P11" s="77"/>
      <c r="Q11" s="77"/>
    </row>
    <row r="12" spans="1:17">
      <c r="A12" s="368"/>
      <c r="B12" s="368"/>
      <c r="C12" s="368"/>
      <c r="D12" s="368"/>
      <c r="E12" s="368"/>
      <c r="F12" s="368"/>
      <c r="G12" s="368"/>
      <c r="H12" s="368"/>
      <c r="I12" s="368"/>
      <c r="J12" s="368"/>
      <c r="K12" s="368"/>
      <c r="L12" s="368"/>
      <c r="M12" s="77"/>
      <c r="N12" s="77"/>
      <c r="O12" s="77"/>
      <c r="P12" s="77"/>
      <c r="Q12" s="77"/>
    </row>
    <row r="13" spans="1:17">
      <c r="A13" s="368"/>
      <c r="B13" s="368"/>
      <c r="C13" s="368"/>
      <c r="D13" s="368"/>
      <c r="E13" s="368"/>
      <c r="F13" s="368"/>
      <c r="G13" s="368"/>
      <c r="H13" s="368"/>
      <c r="I13" s="368"/>
      <c r="J13" s="368"/>
      <c r="K13" s="368"/>
      <c r="L13" s="368"/>
      <c r="M13" s="77"/>
      <c r="N13" s="77"/>
      <c r="O13" s="77"/>
      <c r="P13" s="77"/>
      <c r="Q13" s="77"/>
    </row>
    <row r="14" spans="1:17">
      <c r="A14" s="368"/>
      <c r="B14" s="368"/>
      <c r="C14" s="368"/>
      <c r="D14" s="368"/>
      <c r="E14" s="368"/>
      <c r="F14" s="368"/>
      <c r="G14" s="368"/>
      <c r="H14" s="368"/>
      <c r="I14" s="368"/>
      <c r="J14" s="368"/>
      <c r="K14" s="368"/>
      <c r="L14" s="368"/>
      <c r="M14" s="77"/>
      <c r="N14" s="77"/>
      <c r="O14" s="77"/>
      <c r="P14" s="77"/>
      <c r="Q14" s="77"/>
    </row>
    <row r="15" spans="1:17">
      <c r="A15" s="368"/>
      <c r="B15" s="368"/>
      <c r="C15" s="368"/>
      <c r="D15" s="368"/>
      <c r="E15" s="368"/>
      <c r="F15" s="368"/>
      <c r="G15" s="368"/>
      <c r="H15" s="368"/>
      <c r="I15" s="368"/>
      <c r="J15" s="368"/>
      <c r="K15" s="368"/>
      <c r="L15" s="368"/>
      <c r="M15" s="77"/>
      <c r="N15" s="77"/>
      <c r="O15" s="77"/>
      <c r="P15" s="77"/>
      <c r="Q15" s="77"/>
    </row>
    <row r="16" spans="1:17">
      <c r="A16" s="368"/>
      <c r="B16" s="368"/>
      <c r="C16" s="368"/>
      <c r="D16" s="368"/>
      <c r="E16" s="368"/>
      <c r="F16" s="368"/>
      <c r="G16" s="368"/>
      <c r="H16" s="368"/>
      <c r="I16" s="368"/>
      <c r="J16" s="368"/>
      <c r="K16" s="368"/>
      <c r="L16" s="368"/>
      <c r="M16" s="77"/>
      <c r="N16" s="77"/>
      <c r="O16" s="77"/>
      <c r="P16" s="77"/>
      <c r="Q16" s="77"/>
    </row>
    <row r="17" spans="1:17">
      <c r="A17" s="368"/>
      <c r="B17" s="368"/>
      <c r="C17" s="368"/>
      <c r="D17" s="368"/>
      <c r="E17" s="368"/>
      <c r="F17" s="368"/>
      <c r="G17" s="368"/>
      <c r="H17" s="368"/>
      <c r="I17" s="368"/>
      <c r="J17" s="368"/>
      <c r="K17" s="368"/>
      <c r="L17" s="368"/>
      <c r="M17" s="77"/>
      <c r="N17" s="77"/>
      <c r="O17" s="77"/>
      <c r="P17" s="77"/>
      <c r="Q17" s="77"/>
    </row>
    <row r="18" spans="1:17">
      <c r="A18" s="368"/>
      <c r="B18" s="368"/>
      <c r="C18" s="368"/>
      <c r="D18" s="368"/>
      <c r="E18" s="368"/>
      <c r="F18" s="368"/>
      <c r="G18" s="368"/>
      <c r="H18" s="368"/>
      <c r="I18" s="368"/>
      <c r="J18" s="368"/>
      <c r="K18" s="368"/>
      <c r="L18" s="368"/>
      <c r="M18" s="77"/>
      <c r="N18" s="77"/>
      <c r="O18" s="77"/>
      <c r="P18" s="77"/>
      <c r="Q18" s="77"/>
    </row>
    <row r="19" spans="1:17">
      <c r="A19" s="368"/>
      <c r="B19" s="368"/>
      <c r="C19" s="368"/>
      <c r="D19" s="368"/>
      <c r="E19" s="368"/>
      <c r="F19" s="368"/>
      <c r="G19" s="368"/>
      <c r="H19" s="368"/>
      <c r="I19" s="368"/>
      <c r="J19" s="368"/>
      <c r="K19" s="368"/>
      <c r="L19" s="368"/>
      <c r="M19" s="77"/>
      <c r="N19" s="77"/>
      <c r="O19" s="77"/>
      <c r="P19" s="77"/>
      <c r="Q19" s="77"/>
    </row>
    <row r="20" spans="1:17">
      <c r="A20" s="368"/>
      <c r="B20" s="368"/>
      <c r="C20" s="368"/>
      <c r="D20" s="368"/>
      <c r="E20" s="368"/>
      <c r="F20" s="368"/>
      <c r="G20" s="368"/>
      <c r="H20" s="368"/>
      <c r="I20" s="368"/>
      <c r="J20" s="368"/>
      <c r="K20" s="368"/>
      <c r="L20" s="368"/>
      <c r="M20" s="77"/>
      <c r="N20" s="77"/>
      <c r="O20" s="77"/>
      <c r="P20" s="77"/>
      <c r="Q20" s="77"/>
    </row>
    <row r="21" spans="1:17">
      <c r="A21" s="368"/>
      <c r="B21" s="368"/>
      <c r="C21" s="368"/>
      <c r="D21" s="368"/>
      <c r="E21" s="368"/>
      <c r="F21" s="368"/>
      <c r="G21" s="368"/>
      <c r="H21" s="368"/>
      <c r="I21" s="368"/>
      <c r="J21" s="368"/>
      <c r="K21" s="368"/>
      <c r="L21" s="368"/>
      <c r="M21" s="77"/>
      <c r="N21" s="77"/>
      <c r="O21" s="77"/>
      <c r="P21" s="77"/>
      <c r="Q21" s="77"/>
    </row>
    <row r="22" spans="1:17">
      <c r="A22" s="368"/>
      <c r="B22" s="368"/>
      <c r="C22" s="368"/>
      <c r="D22" s="368"/>
      <c r="E22" s="368"/>
      <c r="F22" s="368"/>
      <c r="G22" s="368"/>
      <c r="H22" s="368"/>
      <c r="I22" s="368"/>
      <c r="J22" s="368"/>
      <c r="K22" s="368"/>
      <c r="L22" s="368"/>
      <c r="M22" s="77"/>
      <c r="N22" s="77"/>
      <c r="O22" s="77"/>
      <c r="P22" s="77"/>
      <c r="Q22" s="77"/>
    </row>
    <row r="23" spans="1:17">
      <c r="A23" s="368"/>
      <c r="B23" s="368"/>
      <c r="C23" s="368"/>
      <c r="D23" s="368"/>
      <c r="E23" s="368"/>
      <c r="F23" s="368"/>
      <c r="G23" s="368"/>
      <c r="H23" s="368"/>
      <c r="I23" s="368"/>
      <c r="J23" s="368"/>
      <c r="K23" s="368"/>
      <c r="L23" s="368"/>
      <c r="M23" s="77"/>
      <c r="N23" s="77"/>
      <c r="O23" s="77"/>
      <c r="P23" s="77"/>
      <c r="Q23" s="77"/>
    </row>
    <row r="24" spans="1:17">
      <c r="A24" s="368"/>
      <c r="B24" s="368"/>
      <c r="C24" s="368"/>
      <c r="D24" s="368"/>
      <c r="E24" s="368"/>
      <c r="F24" s="368"/>
      <c r="G24" s="368"/>
      <c r="H24" s="368"/>
      <c r="I24" s="368"/>
      <c r="J24" s="368"/>
      <c r="K24" s="368"/>
      <c r="L24" s="368"/>
      <c r="M24" s="77"/>
      <c r="N24" s="77"/>
      <c r="O24" s="77"/>
      <c r="P24" s="77"/>
      <c r="Q24" s="77"/>
    </row>
    <row r="25" spans="1:17">
      <c r="A25" s="368"/>
      <c r="B25" s="368"/>
      <c r="C25" s="368"/>
      <c r="D25" s="368"/>
      <c r="E25" s="368"/>
      <c r="F25" s="368"/>
      <c r="G25" s="368"/>
      <c r="H25" s="368"/>
      <c r="I25" s="368"/>
      <c r="J25" s="368"/>
      <c r="K25" s="368"/>
      <c r="L25" s="368"/>
      <c r="M25" s="77"/>
      <c r="N25" s="77"/>
      <c r="O25" s="77"/>
      <c r="P25" s="77"/>
      <c r="Q25" s="77"/>
    </row>
    <row r="26" spans="1:17">
      <c r="A26" s="368"/>
      <c r="B26" s="368"/>
      <c r="C26" s="368"/>
      <c r="D26" s="368"/>
      <c r="E26" s="368"/>
      <c r="F26" s="368"/>
      <c r="G26" s="368"/>
      <c r="H26" s="368"/>
      <c r="I26" s="368"/>
      <c r="J26" s="368"/>
      <c r="K26" s="368"/>
      <c r="L26" s="368"/>
      <c r="M26" s="77"/>
      <c r="N26" s="77"/>
      <c r="O26" s="77"/>
      <c r="P26" s="77"/>
      <c r="Q26" s="77"/>
    </row>
    <row r="27" spans="1:17">
      <c r="A27" s="368"/>
      <c r="B27" s="368"/>
      <c r="C27" s="368"/>
      <c r="D27" s="368"/>
      <c r="E27" s="368"/>
      <c r="F27" s="368"/>
      <c r="G27" s="368"/>
      <c r="H27" s="368"/>
      <c r="I27" s="368"/>
      <c r="J27" s="368"/>
      <c r="K27" s="368"/>
      <c r="L27" s="368"/>
      <c r="M27" s="77"/>
      <c r="N27" s="77"/>
      <c r="O27" s="77"/>
      <c r="P27" s="77"/>
      <c r="Q27" s="77"/>
    </row>
    <row r="28" spans="1:17">
      <c r="A28" s="368"/>
      <c r="B28" s="368"/>
      <c r="C28" s="368"/>
      <c r="D28" s="368"/>
      <c r="E28" s="368"/>
      <c r="F28" s="368"/>
      <c r="G28" s="368"/>
      <c r="H28" s="368"/>
      <c r="I28" s="368"/>
      <c r="J28" s="368"/>
      <c r="K28" s="368"/>
      <c r="L28" s="368"/>
      <c r="M28" s="77"/>
      <c r="N28" s="77"/>
      <c r="O28" s="77"/>
      <c r="P28" s="77"/>
      <c r="Q28" s="77"/>
    </row>
    <row r="29" spans="1:17">
      <c r="A29" s="368"/>
      <c r="B29" s="368"/>
      <c r="C29" s="368"/>
      <c r="D29" s="368"/>
      <c r="E29" s="368"/>
      <c r="F29" s="368"/>
      <c r="G29" s="368"/>
      <c r="H29" s="368"/>
      <c r="I29" s="368"/>
      <c r="J29" s="368"/>
      <c r="K29" s="368"/>
      <c r="L29" s="368"/>
      <c r="M29" s="77"/>
      <c r="N29" s="77"/>
      <c r="O29" s="77"/>
      <c r="P29" s="77"/>
      <c r="Q29" s="77"/>
    </row>
    <row r="30" spans="1:17">
      <c r="A30" s="368"/>
      <c r="B30" s="368"/>
      <c r="C30" s="368"/>
      <c r="D30" s="368"/>
      <c r="E30" s="368"/>
      <c r="F30" s="368"/>
      <c r="G30" s="368"/>
      <c r="H30" s="368"/>
      <c r="I30" s="368"/>
      <c r="J30" s="368"/>
      <c r="K30" s="368"/>
      <c r="L30" s="368"/>
      <c r="M30" s="77"/>
      <c r="N30" s="77"/>
      <c r="O30" s="77"/>
      <c r="P30" s="77"/>
      <c r="Q30" s="77"/>
    </row>
    <row r="31" spans="1:17">
      <c r="A31" s="368"/>
      <c r="B31" s="368"/>
      <c r="C31" s="368"/>
      <c r="D31" s="368"/>
      <c r="E31" s="368"/>
      <c r="F31" s="368"/>
      <c r="G31" s="368"/>
      <c r="H31" s="368"/>
      <c r="I31" s="368"/>
      <c r="J31" s="368"/>
      <c r="K31" s="368"/>
      <c r="L31" s="368"/>
      <c r="M31" s="77"/>
      <c r="N31" s="77"/>
      <c r="O31" s="77"/>
      <c r="P31" s="77"/>
      <c r="Q31" s="77"/>
    </row>
    <row r="32" spans="1:17">
      <c r="A32" s="368"/>
      <c r="B32" s="368"/>
      <c r="C32" s="368"/>
      <c r="D32" s="368"/>
      <c r="E32" s="368"/>
      <c r="F32" s="368"/>
      <c r="G32" s="368"/>
      <c r="H32" s="368"/>
      <c r="I32" s="368"/>
      <c r="J32" s="368"/>
      <c r="K32" s="368"/>
      <c r="L32" s="368"/>
      <c r="M32" s="77"/>
      <c r="N32" s="77"/>
      <c r="O32" s="77"/>
      <c r="P32" s="77"/>
      <c r="Q32" s="77"/>
    </row>
    <row r="33" spans="1:17">
      <c r="A33" s="368"/>
      <c r="B33" s="368"/>
      <c r="C33" s="368"/>
      <c r="D33" s="368"/>
      <c r="E33" s="368"/>
      <c r="F33" s="368"/>
      <c r="G33" s="368"/>
      <c r="H33" s="368"/>
      <c r="I33" s="368"/>
      <c r="J33" s="368"/>
      <c r="K33" s="368"/>
      <c r="L33" s="368"/>
      <c r="M33" s="77"/>
      <c r="N33" s="77"/>
      <c r="O33" s="77"/>
      <c r="P33" s="77"/>
      <c r="Q33" s="77"/>
    </row>
    <row r="34" spans="1:17">
      <c r="A34" s="368"/>
      <c r="B34" s="368"/>
      <c r="C34" s="368"/>
      <c r="D34" s="368"/>
      <c r="E34" s="368"/>
      <c r="F34" s="368"/>
      <c r="G34" s="368"/>
      <c r="H34" s="368"/>
      <c r="I34" s="368"/>
      <c r="J34" s="368"/>
      <c r="K34" s="368"/>
      <c r="L34" s="368"/>
      <c r="M34" s="77"/>
      <c r="N34" s="77"/>
      <c r="O34" s="77"/>
      <c r="P34" s="77"/>
      <c r="Q34" s="77"/>
    </row>
    <row r="35" spans="1:17">
      <c r="A35" s="368"/>
      <c r="B35" s="368"/>
      <c r="C35" s="368"/>
      <c r="D35" s="368"/>
      <c r="E35" s="368"/>
      <c r="F35" s="368"/>
      <c r="G35" s="368"/>
      <c r="H35" s="368"/>
      <c r="I35" s="368"/>
      <c r="J35" s="368"/>
      <c r="K35" s="368"/>
      <c r="L35" s="368"/>
      <c r="M35" s="77"/>
      <c r="N35" s="77"/>
      <c r="O35" s="77"/>
      <c r="P35" s="77"/>
      <c r="Q35" s="77"/>
    </row>
    <row r="36" spans="1:17">
      <c r="A36" s="368"/>
      <c r="B36" s="368"/>
      <c r="C36" s="368"/>
      <c r="D36" s="368"/>
      <c r="E36" s="368"/>
      <c r="F36" s="368"/>
      <c r="G36" s="368"/>
      <c r="H36" s="368"/>
      <c r="I36" s="368"/>
      <c r="J36" s="368"/>
      <c r="K36" s="368"/>
      <c r="L36" s="368"/>
      <c r="M36" s="77"/>
      <c r="N36" s="77"/>
      <c r="O36" s="77"/>
      <c r="P36" s="77"/>
      <c r="Q36" s="77"/>
    </row>
    <row r="37" spans="1:17">
      <c r="A37" s="368"/>
      <c r="B37" s="368"/>
      <c r="C37" s="368"/>
      <c r="D37" s="368"/>
      <c r="E37" s="368"/>
      <c r="F37" s="368"/>
      <c r="G37" s="368"/>
      <c r="H37" s="368"/>
      <c r="I37" s="368"/>
      <c r="J37" s="368"/>
      <c r="K37" s="368"/>
      <c r="L37" s="368"/>
      <c r="M37" s="77"/>
      <c r="N37" s="77"/>
      <c r="O37" s="77"/>
      <c r="P37" s="77"/>
      <c r="Q37" s="77"/>
    </row>
    <row r="38" spans="1:17">
      <c r="A38" s="368"/>
      <c r="B38" s="368"/>
      <c r="C38" s="368"/>
      <c r="D38" s="368"/>
      <c r="E38" s="368"/>
      <c r="F38" s="368"/>
      <c r="G38" s="368"/>
      <c r="H38" s="368"/>
      <c r="I38" s="368"/>
      <c r="J38" s="368"/>
      <c r="K38" s="368"/>
      <c r="L38" s="368"/>
      <c r="M38" s="77"/>
      <c r="N38" s="77"/>
      <c r="O38" s="77"/>
      <c r="P38" s="77"/>
      <c r="Q38" s="77"/>
    </row>
    <row r="39" spans="1:17">
      <c r="A39" s="368"/>
      <c r="B39" s="368"/>
      <c r="C39" s="368"/>
      <c r="D39" s="368"/>
      <c r="E39" s="368"/>
      <c r="F39" s="368"/>
      <c r="G39" s="368"/>
      <c r="H39" s="368"/>
      <c r="I39" s="368"/>
      <c r="J39" s="368"/>
      <c r="K39" s="368"/>
      <c r="L39" s="368"/>
      <c r="M39" s="77"/>
      <c r="N39" s="77"/>
      <c r="O39" s="77"/>
      <c r="P39" s="77"/>
      <c r="Q39" s="77"/>
    </row>
    <row r="40" spans="1:17">
      <c r="A40" s="368"/>
      <c r="B40" s="368"/>
      <c r="C40" s="368"/>
      <c r="D40" s="368"/>
      <c r="E40" s="368"/>
      <c r="F40" s="368"/>
      <c r="G40" s="368"/>
      <c r="H40" s="368"/>
      <c r="I40" s="368"/>
      <c r="J40" s="368"/>
      <c r="K40" s="368"/>
      <c r="L40" s="368"/>
      <c r="M40" s="77"/>
      <c r="N40" s="77"/>
      <c r="O40" s="77"/>
      <c r="P40" s="77"/>
      <c r="Q40" s="77"/>
    </row>
    <row r="41" spans="1:17">
      <c r="A41" s="368"/>
      <c r="B41" s="368"/>
      <c r="C41" s="368"/>
      <c r="D41" s="368"/>
      <c r="E41" s="368"/>
      <c r="F41" s="368"/>
      <c r="G41" s="368"/>
      <c r="H41" s="368"/>
      <c r="I41" s="368"/>
      <c r="J41" s="368"/>
      <c r="K41" s="368"/>
      <c r="L41" s="368"/>
      <c r="M41" s="77"/>
      <c r="N41" s="77"/>
      <c r="O41" s="77"/>
      <c r="P41" s="77"/>
      <c r="Q41" s="77"/>
    </row>
    <row r="42" spans="1:17">
      <c r="A42" s="368"/>
      <c r="B42" s="368"/>
      <c r="C42" s="368"/>
      <c r="D42" s="368"/>
      <c r="E42" s="368"/>
      <c r="F42" s="368"/>
      <c r="G42" s="368"/>
      <c r="H42" s="368"/>
      <c r="I42" s="368"/>
      <c r="J42" s="368"/>
      <c r="K42" s="368"/>
      <c r="L42" s="368"/>
      <c r="M42" s="77"/>
      <c r="N42" s="77"/>
      <c r="O42" s="77"/>
      <c r="P42" s="77"/>
      <c r="Q42" s="77"/>
    </row>
    <row r="43" spans="1:17">
      <c r="A43" s="368"/>
      <c r="B43" s="368"/>
      <c r="C43" s="368"/>
      <c r="D43" s="368"/>
      <c r="E43" s="368"/>
      <c r="F43" s="368"/>
      <c r="G43" s="368"/>
      <c r="H43" s="368"/>
      <c r="I43" s="368"/>
      <c r="J43" s="368"/>
      <c r="K43" s="368"/>
      <c r="L43" s="368"/>
      <c r="M43" s="77"/>
      <c r="N43" s="77"/>
      <c r="O43" s="77"/>
      <c r="P43" s="77"/>
      <c r="Q43" s="77"/>
    </row>
    <row r="44" spans="1:17">
      <c r="A44" s="368"/>
      <c r="B44" s="368"/>
      <c r="C44" s="368"/>
      <c r="D44" s="368"/>
      <c r="E44" s="368"/>
      <c r="F44" s="368"/>
      <c r="G44" s="368"/>
      <c r="H44" s="368"/>
      <c r="I44" s="368"/>
      <c r="J44" s="368"/>
      <c r="K44" s="368"/>
      <c r="L44" s="368"/>
      <c r="M44" s="77"/>
      <c r="N44" s="77"/>
      <c r="O44" s="77"/>
      <c r="P44" s="77"/>
      <c r="Q44" s="77"/>
    </row>
    <row r="45" spans="1:17">
      <c r="A45" s="368"/>
      <c r="B45" s="368"/>
      <c r="C45" s="368"/>
      <c r="D45" s="368"/>
      <c r="E45" s="368"/>
      <c r="F45" s="368"/>
      <c r="G45" s="368"/>
      <c r="H45" s="368"/>
      <c r="I45" s="368"/>
      <c r="J45" s="368"/>
      <c r="K45" s="368"/>
      <c r="L45" s="368"/>
      <c r="M45" s="77"/>
      <c r="N45" s="77"/>
      <c r="O45" s="77"/>
      <c r="P45" s="77"/>
      <c r="Q45" s="77"/>
    </row>
    <row r="46" spans="1:17">
      <c r="A46" s="368"/>
      <c r="B46" s="368"/>
      <c r="C46" s="368"/>
      <c r="D46" s="368"/>
      <c r="E46" s="368"/>
      <c r="F46" s="368"/>
      <c r="G46" s="368"/>
      <c r="H46" s="368"/>
      <c r="I46" s="368"/>
      <c r="J46" s="368"/>
      <c r="K46" s="368"/>
      <c r="L46" s="368"/>
      <c r="M46" s="77"/>
      <c r="N46" s="77"/>
      <c r="O46" s="77"/>
      <c r="P46" s="77"/>
      <c r="Q46" s="77"/>
    </row>
    <row r="47" spans="1:17">
      <c r="A47" s="368"/>
      <c r="B47" s="368"/>
      <c r="C47" s="368"/>
      <c r="D47" s="368"/>
      <c r="E47" s="368"/>
      <c r="F47" s="368"/>
      <c r="G47" s="368"/>
      <c r="H47" s="368"/>
      <c r="I47" s="368"/>
      <c r="J47" s="368"/>
      <c r="K47" s="368"/>
      <c r="L47" s="368"/>
      <c r="M47" s="77"/>
      <c r="N47" s="77"/>
      <c r="O47" s="77"/>
      <c r="P47" s="77"/>
      <c r="Q47" s="77"/>
    </row>
    <row r="48" spans="1:17">
      <c r="A48" s="368"/>
      <c r="B48" s="368"/>
      <c r="C48" s="368"/>
      <c r="D48" s="368"/>
      <c r="E48" s="368"/>
      <c r="F48" s="368"/>
      <c r="G48" s="368"/>
      <c r="H48" s="368"/>
      <c r="I48" s="368"/>
      <c r="J48" s="368"/>
      <c r="K48" s="368"/>
      <c r="L48" s="368"/>
      <c r="M48" s="77"/>
      <c r="N48" s="77"/>
      <c r="O48" s="77"/>
      <c r="P48" s="77"/>
      <c r="Q48" s="77"/>
    </row>
    <row r="49" spans="1:17">
      <c r="A49" s="368"/>
      <c r="B49" s="368"/>
      <c r="C49" s="368"/>
      <c r="D49" s="368"/>
      <c r="E49" s="368"/>
      <c r="F49" s="368"/>
      <c r="G49" s="368"/>
      <c r="H49" s="368"/>
      <c r="I49" s="368"/>
      <c r="J49" s="368"/>
      <c r="K49" s="368"/>
      <c r="L49" s="368"/>
      <c r="M49" s="77"/>
      <c r="N49" s="77"/>
      <c r="O49" s="77"/>
      <c r="P49" s="77"/>
      <c r="Q49" s="77"/>
    </row>
    <row r="50" spans="1:17">
      <c r="A50" s="368"/>
      <c r="B50" s="368"/>
      <c r="C50" s="368"/>
      <c r="D50" s="368"/>
      <c r="E50" s="368"/>
      <c r="F50" s="368"/>
      <c r="G50" s="368"/>
      <c r="H50" s="368"/>
      <c r="I50" s="368"/>
      <c r="J50" s="368"/>
      <c r="K50" s="368"/>
      <c r="L50" s="368"/>
      <c r="M50" s="77"/>
      <c r="N50" s="77"/>
      <c r="O50" s="77"/>
      <c r="P50" s="77"/>
      <c r="Q50" s="77"/>
    </row>
    <row r="51" spans="1:17">
      <c r="A51" s="368"/>
      <c r="B51" s="368"/>
      <c r="C51" s="368"/>
      <c r="D51" s="368"/>
      <c r="E51" s="368"/>
      <c r="F51" s="368"/>
      <c r="G51" s="368"/>
      <c r="H51" s="368"/>
      <c r="I51" s="368"/>
      <c r="J51" s="368"/>
      <c r="K51" s="368"/>
      <c r="L51" s="368"/>
      <c r="M51" s="77"/>
      <c r="N51" s="77"/>
      <c r="O51" s="77"/>
      <c r="P51" s="77"/>
      <c r="Q51" s="77"/>
    </row>
    <row r="52" spans="1:17">
      <c r="A52" s="368"/>
      <c r="B52" s="368"/>
      <c r="C52" s="368"/>
      <c r="D52" s="368"/>
      <c r="E52" s="368"/>
      <c r="F52" s="368"/>
      <c r="G52" s="368"/>
      <c r="H52" s="368"/>
      <c r="I52" s="368"/>
      <c r="J52" s="368"/>
      <c r="K52" s="368"/>
      <c r="L52" s="368"/>
      <c r="M52" s="77"/>
      <c r="N52" s="77"/>
      <c r="O52" s="77"/>
      <c r="P52" s="77"/>
      <c r="Q52" s="77"/>
    </row>
    <row r="53" spans="1:17">
      <c r="A53" s="368"/>
      <c r="B53" s="368"/>
      <c r="C53" s="368"/>
      <c r="D53" s="368"/>
      <c r="E53" s="368"/>
      <c r="F53" s="368"/>
      <c r="G53" s="368"/>
      <c r="H53" s="368"/>
      <c r="I53" s="368"/>
      <c r="J53" s="368"/>
      <c r="K53" s="368"/>
      <c r="L53" s="368"/>
      <c r="M53" s="77"/>
      <c r="N53" s="77"/>
      <c r="O53" s="77"/>
      <c r="P53" s="77"/>
      <c r="Q53" s="77"/>
    </row>
    <row r="54" spans="1:17">
      <c r="A54" s="368"/>
      <c r="B54" s="368"/>
      <c r="C54" s="368"/>
      <c r="D54" s="368"/>
      <c r="E54" s="368"/>
      <c r="F54" s="368"/>
      <c r="G54" s="368"/>
      <c r="H54" s="368"/>
      <c r="I54" s="368"/>
      <c r="J54" s="368"/>
      <c r="K54" s="368"/>
      <c r="L54" s="368"/>
      <c r="M54" s="77"/>
      <c r="N54" s="77"/>
      <c r="O54" s="77"/>
      <c r="P54" s="77"/>
      <c r="Q54" s="77"/>
    </row>
    <row r="55" spans="1:17">
      <c r="A55" s="368"/>
      <c r="B55" s="368"/>
      <c r="C55" s="368"/>
      <c r="D55" s="368"/>
      <c r="E55" s="368"/>
      <c r="F55" s="368"/>
      <c r="G55" s="368"/>
      <c r="H55" s="368"/>
      <c r="I55" s="368"/>
      <c r="J55" s="368"/>
      <c r="K55" s="368"/>
      <c r="L55" s="368"/>
      <c r="M55" s="77"/>
      <c r="N55" s="77"/>
      <c r="O55" s="77"/>
      <c r="P55" s="77"/>
      <c r="Q55" s="77"/>
    </row>
    <row r="56" spans="1:17">
      <c r="A56" s="368"/>
      <c r="B56" s="368"/>
      <c r="C56" s="368"/>
      <c r="D56" s="368"/>
      <c r="E56" s="368"/>
      <c r="F56" s="368"/>
      <c r="G56" s="368"/>
      <c r="H56" s="368"/>
      <c r="I56" s="368"/>
      <c r="J56" s="368"/>
      <c r="K56" s="368"/>
      <c r="L56" s="368"/>
      <c r="M56" s="77"/>
      <c r="N56" s="77"/>
      <c r="O56" s="77"/>
      <c r="P56" s="77"/>
      <c r="Q56" s="77"/>
    </row>
    <row r="57" spans="1:17">
      <c r="A57" s="368"/>
      <c r="B57" s="368"/>
      <c r="C57" s="368"/>
      <c r="D57" s="368"/>
      <c r="E57" s="368"/>
      <c r="F57" s="368"/>
      <c r="G57" s="368"/>
      <c r="H57" s="368"/>
      <c r="I57" s="368"/>
      <c r="J57" s="368"/>
      <c r="K57" s="368"/>
      <c r="L57" s="368"/>
      <c r="M57" s="77"/>
      <c r="N57" s="77"/>
      <c r="O57" s="77"/>
      <c r="P57" s="77"/>
      <c r="Q57" s="77"/>
    </row>
    <row r="58" spans="1:17">
      <c r="A58" s="368"/>
      <c r="B58" s="368"/>
      <c r="C58" s="368"/>
      <c r="D58" s="368"/>
      <c r="E58" s="368"/>
      <c r="F58" s="368"/>
      <c r="G58" s="368"/>
      <c r="H58" s="368"/>
      <c r="I58" s="368"/>
      <c r="J58" s="368"/>
      <c r="K58" s="368"/>
      <c r="L58" s="368"/>
      <c r="M58" s="77"/>
      <c r="N58" s="77"/>
      <c r="O58" s="77"/>
      <c r="P58" s="77"/>
      <c r="Q58" s="77"/>
    </row>
    <row r="59" spans="1:17">
      <c r="A59" s="368"/>
      <c r="B59" s="368"/>
      <c r="C59" s="368"/>
      <c r="D59" s="368"/>
      <c r="E59" s="368"/>
      <c r="F59" s="368"/>
      <c r="G59" s="368"/>
      <c r="H59" s="368"/>
      <c r="I59" s="368"/>
      <c r="J59" s="368"/>
      <c r="K59" s="368"/>
      <c r="L59" s="368"/>
      <c r="M59" s="77"/>
      <c r="N59" s="77"/>
      <c r="O59" s="77"/>
      <c r="P59" s="77"/>
      <c r="Q59" s="77"/>
    </row>
    <row r="60" spans="1:17">
      <c r="A60" s="368"/>
      <c r="B60" s="368"/>
      <c r="C60" s="368"/>
      <c r="D60" s="368"/>
      <c r="E60" s="368"/>
      <c r="F60" s="368"/>
      <c r="G60" s="368"/>
      <c r="H60" s="368"/>
      <c r="I60" s="368"/>
      <c r="J60" s="368"/>
      <c r="K60" s="368"/>
      <c r="L60" s="368"/>
      <c r="M60" s="77"/>
      <c r="N60" s="77"/>
      <c r="O60" s="77"/>
      <c r="P60" s="77"/>
      <c r="Q60" s="77"/>
    </row>
    <row r="61" spans="1:17">
      <c r="A61" s="368"/>
      <c r="B61" s="368"/>
      <c r="C61" s="368"/>
      <c r="D61" s="368"/>
      <c r="E61" s="368"/>
      <c r="F61" s="368"/>
      <c r="G61" s="368"/>
      <c r="H61" s="368"/>
      <c r="I61" s="368"/>
      <c r="J61" s="368"/>
      <c r="K61" s="368"/>
      <c r="L61" s="368"/>
      <c r="M61" s="77"/>
      <c r="N61" s="77"/>
      <c r="O61" s="77"/>
      <c r="P61" s="77"/>
      <c r="Q61" s="77"/>
    </row>
    <row r="62" spans="1:17">
      <c r="A62" s="368"/>
      <c r="B62" s="368"/>
      <c r="C62" s="368"/>
      <c r="D62" s="368"/>
      <c r="E62" s="368"/>
      <c r="F62" s="368"/>
      <c r="G62" s="368"/>
      <c r="H62" s="368"/>
      <c r="I62" s="368"/>
      <c r="J62" s="368"/>
      <c r="K62" s="368"/>
      <c r="L62" s="368"/>
      <c r="M62" s="77"/>
      <c r="N62" s="77"/>
      <c r="O62" s="77"/>
      <c r="P62" s="77"/>
      <c r="Q62" s="77"/>
    </row>
    <row r="63" spans="1:17">
      <c r="A63" s="368"/>
      <c r="B63" s="368"/>
      <c r="C63" s="368"/>
      <c r="D63" s="368"/>
      <c r="E63" s="368"/>
      <c r="F63" s="368"/>
      <c r="G63" s="368"/>
      <c r="H63" s="368"/>
      <c r="I63" s="368"/>
      <c r="J63" s="368"/>
      <c r="K63" s="368"/>
      <c r="L63" s="368"/>
      <c r="M63" s="77"/>
      <c r="N63" s="77"/>
      <c r="O63" s="77"/>
      <c r="P63" s="77"/>
      <c r="Q63" s="77"/>
    </row>
    <row r="64" spans="1:17">
      <c r="A64" s="368"/>
      <c r="B64" s="368"/>
      <c r="C64" s="368"/>
      <c r="D64" s="368"/>
      <c r="E64" s="368"/>
      <c r="F64" s="368"/>
      <c r="G64" s="368"/>
      <c r="H64" s="368"/>
      <c r="I64" s="368"/>
      <c r="J64" s="368"/>
      <c r="K64" s="368"/>
      <c r="L64" s="368"/>
      <c r="M64" s="77"/>
      <c r="N64" s="77"/>
      <c r="O64" s="77"/>
      <c r="P64" s="77"/>
      <c r="Q64" s="77"/>
    </row>
    <row r="65" spans="1:17">
      <c r="A65" s="368"/>
      <c r="B65" s="368"/>
      <c r="C65" s="368"/>
      <c r="D65" s="368"/>
      <c r="E65" s="368"/>
      <c r="F65" s="368"/>
      <c r="G65" s="368"/>
      <c r="H65" s="368"/>
      <c r="I65" s="368"/>
      <c r="J65" s="368"/>
      <c r="K65" s="368"/>
      <c r="L65" s="368"/>
      <c r="M65" s="77"/>
      <c r="N65" s="77"/>
      <c r="O65" s="77"/>
      <c r="P65" s="77"/>
      <c r="Q65" s="77"/>
    </row>
    <row r="66" spans="1:17">
      <c r="A66" s="368"/>
      <c r="B66" s="368"/>
      <c r="C66" s="368"/>
      <c r="D66" s="368"/>
      <c r="E66" s="368"/>
      <c r="F66" s="368"/>
      <c r="G66" s="368"/>
      <c r="H66" s="368"/>
      <c r="I66" s="368"/>
      <c r="J66" s="368"/>
      <c r="K66" s="368"/>
      <c r="L66" s="368"/>
      <c r="M66" s="77"/>
      <c r="N66" s="77"/>
      <c r="O66" s="77"/>
      <c r="P66" s="77"/>
      <c r="Q66" s="77"/>
    </row>
    <row r="67" spans="1:17">
      <c r="A67" s="368"/>
      <c r="B67" s="368"/>
      <c r="C67" s="368"/>
      <c r="D67" s="368"/>
      <c r="E67" s="368"/>
      <c r="F67" s="368"/>
      <c r="G67" s="368"/>
      <c r="H67" s="368"/>
      <c r="I67" s="368"/>
      <c r="J67" s="368"/>
      <c r="K67" s="368"/>
      <c r="L67" s="368"/>
      <c r="M67" s="77"/>
      <c r="N67" s="77"/>
      <c r="O67" s="77"/>
      <c r="P67" s="77"/>
      <c r="Q67" s="77"/>
    </row>
    <row r="68" spans="1:17">
      <c r="A68" s="368"/>
      <c r="B68" s="368"/>
      <c r="C68" s="368"/>
      <c r="D68" s="368"/>
      <c r="E68" s="368"/>
      <c r="F68" s="368"/>
      <c r="G68" s="368"/>
      <c r="H68" s="368"/>
      <c r="I68" s="368"/>
      <c r="J68" s="368"/>
      <c r="K68" s="368"/>
      <c r="L68" s="368"/>
      <c r="M68" s="77"/>
      <c r="N68" s="77"/>
      <c r="O68" s="77"/>
      <c r="P68" s="77"/>
      <c r="Q68" s="77"/>
    </row>
    <row r="69" spans="1:17">
      <c r="A69" s="368"/>
      <c r="B69" s="368"/>
      <c r="C69" s="368"/>
      <c r="D69" s="368"/>
      <c r="E69" s="368"/>
      <c r="F69" s="368"/>
      <c r="G69" s="368"/>
      <c r="H69" s="368"/>
      <c r="I69" s="368"/>
      <c r="J69" s="368"/>
      <c r="K69" s="368"/>
      <c r="L69" s="368"/>
      <c r="M69" s="77"/>
      <c r="N69" s="77"/>
      <c r="O69" s="77"/>
      <c r="P69" s="77"/>
      <c r="Q69" s="77"/>
    </row>
    <row r="70" spans="1:17">
      <c r="A70" s="368"/>
      <c r="B70" s="368"/>
      <c r="C70" s="368"/>
      <c r="D70" s="368"/>
      <c r="E70" s="368"/>
      <c r="F70" s="368"/>
      <c r="G70" s="368"/>
      <c r="H70" s="368"/>
      <c r="I70" s="368"/>
      <c r="J70" s="368"/>
      <c r="K70" s="368"/>
      <c r="L70" s="368"/>
      <c r="M70" s="77"/>
      <c r="N70" s="77"/>
      <c r="O70" s="77"/>
      <c r="P70" s="77"/>
      <c r="Q70" s="77"/>
    </row>
    <row r="71" spans="1:17">
      <c r="A71" s="368"/>
      <c r="B71" s="368"/>
      <c r="C71" s="368"/>
      <c r="D71" s="368"/>
      <c r="E71" s="368"/>
      <c r="F71" s="368"/>
      <c r="G71" s="368"/>
      <c r="H71" s="368"/>
      <c r="I71" s="368"/>
      <c r="J71" s="368"/>
      <c r="K71" s="368"/>
      <c r="L71" s="368"/>
      <c r="M71" s="77"/>
      <c r="N71" s="77"/>
      <c r="O71" s="77"/>
      <c r="P71" s="77"/>
      <c r="Q71" s="77"/>
    </row>
    <row r="72" spans="1:17">
      <c r="A72" s="368"/>
      <c r="B72" s="368"/>
      <c r="C72" s="368"/>
      <c r="D72" s="368"/>
      <c r="E72" s="368"/>
      <c r="F72" s="368"/>
      <c r="G72" s="368"/>
      <c r="H72" s="368"/>
      <c r="I72" s="368"/>
      <c r="J72" s="368"/>
      <c r="K72" s="368"/>
      <c r="L72" s="368"/>
      <c r="M72" s="77"/>
      <c r="N72" s="77"/>
      <c r="O72" s="77"/>
      <c r="P72" s="77"/>
      <c r="Q72" s="77"/>
    </row>
    <row r="73" spans="1:17">
      <c r="A73" s="368"/>
      <c r="B73" s="368"/>
      <c r="C73" s="368"/>
      <c r="D73" s="368"/>
      <c r="E73" s="368"/>
      <c r="F73" s="368"/>
      <c r="G73" s="368"/>
      <c r="H73" s="368"/>
      <c r="I73" s="368"/>
      <c r="J73" s="368"/>
      <c r="K73" s="368"/>
      <c r="L73" s="368"/>
      <c r="M73" s="77"/>
      <c r="N73" s="77"/>
      <c r="O73" s="77"/>
      <c r="P73" s="77"/>
      <c r="Q73" s="77"/>
    </row>
    <row r="74" spans="1:17">
      <c r="A74" s="368"/>
      <c r="B74" s="368"/>
      <c r="C74" s="368"/>
      <c r="D74" s="368"/>
      <c r="E74" s="368"/>
      <c r="F74" s="368"/>
      <c r="G74" s="368"/>
      <c r="H74" s="368"/>
      <c r="I74" s="368"/>
      <c r="J74" s="368"/>
      <c r="K74" s="368"/>
      <c r="L74" s="368"/>
      <c r="M74" s="77"/>
      <c r="N74" s="77"/>
      <c r="O74" s="77"/>
      <c r="P74" s="77"/>
      <c r="Q74" s="77"/>
    </row>
    <row r="75" spans="1:17">
      <c r="A75" s="368"/>
      <c r="B75" s="368"/>
      <c r="C75" s="368"/>
      <c r="D75" s="368"/>
      <c r="E75" s="368"/>
      <c r="F75" s="368"/>
      <c r="G75" s="368"/>
      <c r="H75" s="368"/>
      <c r="I75" s="368"/>
      <c r="J75" s="368"/>
      <c r="K75" s="368"/>
      <c r="L75" s="368"/>
      <c r="M75" s="77"/>
      <c r="N75" s="77"/>
      <c r="O75" s="77"/>
      <c r="P75" s="77"/>
      <c r="Q75" s="77"/>
    </row>
    <row r="76" spans="1:17">
      <c r="A76" s="368"/>
      <c r="B76" s="368"/>
      <c r="C76" s="368"/>
      <c r="D76" s="368"/>
      <c r="E76" s="368"/>
      <c r="F76" s="368"/>
      <c r="G76" s="368"/>
      <c r="H76" s="368"/>
      <c r="I76" s="368"/>
      <c r="J76" s="368"/>
      <c r="K76" s="368"/>
      <c r="L76" s="368"/>
      <c r="M76" s="77"/>
      <c r="N76" s="77"/>
      <c r="O76" s="77"/>
      <c r="P76" s="77"/>
      <c r="Q76" s="77"/>
    </row>
    <row r="77" spans="1:17">
      <c r="A77" s="368"/>
      <c r="B77" s="368"/>
      <c r="C77" s="368"/>
      <c r="D77" s="368"/>
      <c r="E77" s="368"/>
      <c r="F77" s="368"/>
      <c r="G77" s="368"/>
      <c r="H77" s="368"/>
      <c r="I77" s="368"/>
      <c r="J77" s="368"/>
      <c r="K77" s="368"/>
      <c r="L77" s="368"/>
      <c r="M77" s="77"/>
      <c r="N77" s="77"/>
      <c r="O77" s="77"/>
      <c r="P77" s="77"/>
      <c r="Q77" s="77"/>
    </row>
    <row r="78" spans="1:17">
      <c r="A78" s="368"/>
      <c r="B78" s="368"/>
      <c r="C78" s="368"/>
      <c r="D78" s="368"/>
      <c r="E78" s="368"/>
      <c r="F78" s="368"/>
      <c r="G78" s="368"/>
      <c r="H78" s="368"/>
      <c r="I78" s="368"/>
      <c r="J78" s="368"/>
      <c r="K78" s="368"/>
      <c r="L78" s="368"/>
      <c r="M78" s="77"/>
      <c r="N78" s="77"/>
      <c r="O78" s="77"/>
      <c r="P78" s="77"/>
      <c r="Q78" s="77"/>
    </row>
    <row r="79" spans="1:17">
      <c r="A79" s="368"/>
      <c r="B79" s="368"/>
      <c r="C79" s="368"/>
      <c r="D79" s="368"/>
      <c r="E79" s="368"/>
      <c r="F79" s="368"/>
      <c r="G79" s="368"/>
      <c r="H79" s="368"/>
      <c r="I79" s="368"/>
      <c r="J79" s="368"/>
      <c r="K79" s="368"/>
      <c r="L79" s="368"/>
      <c r="M79" s="77"/>
      <c r="N79" s="77"/>
      <c r="O79" s="77"/>
      <c r="P79" s="77"/>
      <c r="Q79" s="77"/>
    </row>
    <row r="80" spans="1:17" ht="13.2" customHeight="1">
      <c r="A80" s="368"/>
      <c r="B80" s="368"/>
      <c r="C80" s="368"/>
      <c r="D80" s="368"/>
      <c r="E80" s="368"/>
      <c r="F80" s="368"/>
      <c r="G80" s="368"/>
      <c r="H80" s="368"/>
      <c r="I80" s="368"/>
      <c r="J80" s="368"/>
      <c r="K80" s="368"/>
      <c r="L80" s="368"/>
      <c r="M80" s="77"/>
      <c r="N80" s="77"/>
      <c r="O80" s="77"/>
      <c r="P80" s="77"/>
      <c r="Q80" s="77"/>
    </row>
    <row r="81" spans="1:17" ht="3.6" customHeight="1">
      <c r="A81" s="368"/>
      <c r="B81" s="368"/>
      <c r="C81" s="368"/>
      <c r="D81" s="368"/>
      <c r="E81" s="368"/>
      <c r="F81" s="368"/>
      <c r="G81" s="368"/>
      <c r="H81" s="368"/>
      <c r="I81" s="368"/>
      <c r="J81" s="368"/>
      <c r="K81" s="368"/>
      <c r="L81" s="368"/>
      <c r="M81" s="77"/>
      <c r="N81" s="77"/>
      <c r="O81" s="77"/>
      <c r="P81" s="77"/>
      <c r="Q81" s="77"/>
    </row>
    <row r="82" spans="1:17">
      <c r="A82" s="368"/>
      <c r="B82" s="368"/>
      <c r="C82" s="368"/>
      <c r="D82" s="368"/>
      <c r="E82" s="368"/>
      <c r="F82" s="368"/>
      <c r="G82" s="368"/>
      <c r="H82" s="368"/>
      <c r="I82" s="368"/>
      <c r="J82" s="368"/>
      <c r="K82" s="368"/>
      <c r="L82" s="368"/>
      <c r="M82" s="77"/>
      <c r="N82" s="77"/>
      <c r="O82" s="77"/>
      <c r="P82" s="77"/>
      <c r="Q82" s="77"/>
    </row>
    <row r="83" spans="1:17">
      <c r="A83" s="368"/>
      <c r="B83" s="368"/>
      <c r="C83" s="368"/>
      <c r="D83" s="368"/>
      <c r="E83" s="368"/>
      <c r="F83" s="368"/>
      <c r="G83" s="368"/>
      <c r="H83" s="368"/>
      <c r="I83" s="368"/>
      <c r="J83" s="368"/>
      <c r="K83" s="368"/>
      <c r="L83" s="368"/>
      <c r="M83" s="77"/>
      <c r="N83" s="77"/>
      <c r="O83" s="77"/>
      <c r="P83" s="77"/>
      <c r="Q83" s="77"/>
    </row>
    <row r="84" spans="1:17">
      <c r="A84" s="368"/>
      <c r="B84" s="368"/>
      <c r="C84" s="368"/>
      <c r="D84" s="368"/>
      <c r="E84" s="368"/>
      <c r="F84" s="368"/>
      <c r="G84" s="368"/>
      <c r="H84" s="368"/>
      <c r="I84" s="368"/>
      <c r="J84" s="368"/>
      <c r="K84" s="368"/>
      <c r="L84" s="368"/>
      <c r="M84" s="77"/>
      <c r="N84" s="77"/>
      <c r="O84" s="77"/>
      <c r="P84" s="77"/>
      <c r="Q84" s="77"/>
    </row>
    <row r="85" spans="1:17">
      <c r="A85" s="368"/>
      <c r="B85" s="368"/>
      <c r="C85" s="368"/>
      <c r="D85" s="368"/>
      <c r="E85" s="368"/>
      <c r="F85" s="368"/>
      <c r="G85" s="368"/>
      <c r="H85" s="368"/>
      <c r="I85" s="368"/>
      <c r="J85" s="368"/>
      <c r="K85" s="368"/>
      <c r="L85" s="368"/>
      <c r="M85" s="77"/>
      <c r="N85" s="77"/>
      <c r="O85" s="77"/>
      <c r="P85" s="77"/>
      <c r="Q85" s="77"/>
    </row>
    <row r="86" spans="1:17">
      <c r="A86" s="368"/>
      <c r="B86" s="368"/>
      <c r="C86" s="368"/>
      <c r="D86" s="368"/>
      <c r="E86" s="368"/>
      <c r="F86" s="368"/>
      <c r="G86" s="368"/>
      <c r="H86" s="368"/>
      <c r="I86" s="368"/>
      <c r="J86" s="368"/>
      <c r="K86" s="368"/>
      <c r="L86" s="368"/>
      <c r="M86" s="77"/>
      <c r="N86" s="77"/>
      <c r="O86" s="77"/>
      <c r="P86" s="77"/>
      <c r="Q86" s="77"/>
    </row>
    <row r="87" spans="1:17">
      <c r="A87" s="368"/>
      <c r="B87" s="368"/>
      <c r="C87" s="368"/>
      <c r="D87" s="368"/>
      <c r="E87" s="368"/>
      <c r="F87" s="368"/>
      <c r="G87" s="368"/>
      <c r="H87" s="368"/>
      <c r="I87" s="368"/>
      <c r="J87" s="368"/>
      <c r="K87" s="368"/>
      <c r="L87" s="368"/>
      <c r="M87" s="77"/>
      <c r="N87" s="77"/>
      <c r="O87" s="77"/>
      <c r="P87" s="77"/>
      <c r="Q87" s="77"/>
    </row>
    <row r="88" spans="1:17">
      <c r="A88" s="368"/>
      <c r="B88" s="368"/>
      <c r="C88" s="368"/>
      <c r="D88" s="368"/>
      <c r="E88" s="368"/>
      <c r="F88" s="368"/>
      <c r="G88" s="368"/>
      <c r="H88" s="368"/>
      <c r="I88" s="368"/>
      <c r="J88" s="368"/>
      <c r="K88" s="368"/>
      <c r="L88" s="368"/>
      <c r="M88" s="77"/>
      <c r="N88" s="77"/>
      <c r="O88" s="77"/>
      <c r="P88" s="77"/>
      <c r="Q88" s="77"/>
    </row>
    <row r="89" spans="1:17">
      <c r="A89" s="368"/>
      <c r="B89" s="368"/>
      <c r="C89" s="368"/>
      <c r="D89" s="368"/>
      <c r="E89" s="368"/>
      <c r="F89" s="368"/>
      <c r="G89" s="368"/>
      <c r="H89" s="368"/>
      <c r="I89" s="368"/>
      <c r="J89" s="368"/>
      <c r="K89" s="368"/>
      <c r="L89" s="368"/>
      <c r="M89" s="77"/>
      <c r="N89" s="77"/>
      <c r="O89" s="77"/>
      <c r="P89" s="77"/>
      <c r="Q89" s="77"/>
    </row>
    <row r="90" spans="1:17">
      <c r="A90" s="368"/>
      <c r="B90" s="368"/>
      <c r="C90" s="368"/>
      <c r="D90" s="368"/>
      <c r="E90" s="368"/>
      <c r="F90" s="368"/>
      <c r="G90" s="368"/>
      <c r="H90" s="368"/>
      <c r="I90" s="368"/>
      <c r="J90" s="368"/>
      <c r="K90" s="368"/>
      <c r="L90" s="368"/>
      <c r="M90" s="77"/>
      <c r="N90" s="77"/>
      <c r="O90" s="77"/>
      <c r="P90" s="77"/>
      <c r="Q90" s="77"/>
    </row>
    <row r="91" spans="1:17">
      <c r="A91" s="368"/>
      <c r="B91" s="368"/>
      <c r="C91" s="368"/>
      <c r="D91" s="368"/>
      <c r="E91" s="368"/>
      <c r="F91" s="368"/>
      <c r="G91" s="368"/>
      <c r="H91" s="368"/>
      <c r="I91" s="368"/>
      <c r="J91" s="368"/>
      <c r="K91" s="368"/>
      <c r="L91" s="368"/>
      <c r="M91" s="77"/>
      <c r="N91" s="77"/>
      <c r="O91" s="77"/>
      <c r="P91" s="77"/>
      <c r="Q91" s="77"/>
    </row>
    <row r="92" spans="1:17">
      <c r="A92" s="368"/>
      <c r="B92" s="368"/>
      <c r="C92" s="368"/>
      <c r="D92" s="368"/>
      <c r="E92" s="368"/>
      <c r="F92" s="368"/>
      <c r="G92" s="368"/>
      <c r="H92" s="368"/>
      <c r="I92" s="368"/>
      <c r="J92" s="368"/>
      <c r="K92" s="368"/>
      <c r="L92" s="368"/>
      <c r="M92" s="77"/>
      <c r="N92" s="77"/>
      <c r="O92" s="77"/>
      <c r="P92" s="77"/>
      <c r="Q92" s="77"/>
    </row>
    <row r="93" spans="1:17">
      <c r="A93" s="368"/>
      <c r="B93" s="368"/>
      <c r="C93" s="368"/>
      <c r="D93" s="368"/>
      <c r="E93" s="368"/>
      <c r="F93" s="368"/>
      <c r="G93" s="368"/>
      <c r="H93" s="368"/>
      <c r="I93" s="368"/>
      <c r="J93" s="368"/>
      <c r="K93" s="368"/>
      <c r="L93" s="368"/>
      <c r="M93" s="77"/>
      <c r="N93" s="77"/>
      <c r="O93" s="77"/>
      <c r="P93" s="77"/>
      <c r="Q93" s="77"/>
    </row>
    <row r="94" spans="1:17">
      <c r="A94" s="368"/>
      <c r="B94" s="368"/>
      <c r="C94" s="368"/>
      <c r="D94" s="368"/>
      <c r="E94" s="368"/>
      <c r="F94" s="368"/>
      <c r="G94" s="368"/>
      <c r="H94" s="368"/>
      <c r="I94" s="368"/>
      <c r="J94" s="368"/>
      <c r="K94" s="368"/>
      <c r="L94" s="368"/>
      <c r="M94" s="77"/>
      <c r="N94" s="77"/>
      <c r="O94" s="77"/>
      <c r="P94" s="77"/>
      <c r="Q94" s="77"/>
    </row>
    <row r="95" spans="1:17">
      <c r="A95" s="368"/>
      <c r="B95" s="368"/>
      <c r="C95" s="368"/>
      <c r="D95" s="368"/>
      <c r="E95" s="368"/>
      <c r="F95" s="368"/>
      <c r="G95" s="368"/>
      <c r="H95" s="368"/>
      <c r="I95" s="368"/>
      <c r="J95" s="368"/>
      <c r="K95" s="368"/>
      <c r="L95" s="368"/>
      <c r="M95" s="77"/>
      <c r="N95" s="77"/>
      <c r="O95" s="77"/>
      <c r="P95" s="77"/>
      <c r="Q95" s="77"/>
    </row>
    <row r="96" spans="1:17">
      <c r="A96" s="368"/>
      <c r="B96" s="368"/>
      <c r="C96" s="368"/>
      <c r="D96" s="368"/>
      <c r="E96" s="368"/>
      <c r="F96" s="368"/>
      <c r="G96" s="368"/>
      <c r="H96" s="368"/>
      <c r="I96" s="368"/>
      <c r="J96" s="368"/>
      <c r="K96" s="368"/>
      <c r="L96" s="368"/>
      <c r="M96" s="77"/>
      <c r="N96" s="77"/>
      <c r="O96" s="77"/>
      <c r="P96" s="77"/>
      <c r="Q96" s="77"/>
    </row>
    <row r="97" spans="1:17">
      <c r="A97" s="368"/>
      <c r="B97" s="368"/>
      <c r="C97" s="368"/>
      <c r="D97" s="368"/>
      <c r="E97" s="368"/>
      <c r="F97" s="368"/>
      <c r="G97" s="368"/>
      <c r="H97" s="368"/>
      <c r="I97" s="368"/>
      <c r="J97" s="368"/>
      <c r="K97" s="368"/>
      <c r="L97" s="368"/>
      <c r="M97" s="77"/>
      <c r="N97" s="77"/>
      <c r="O97" s="77"/>
      <c r="P97" s="77"/>
      <c r="Q97" s="77"/>
    </row>
    <row r="98" spans="1:17">
      <c r="A98" s="368"/>
      <c r="B98" s="368"/>
      <c r="C98" s="368"/>
      <c r="D98" s="368"/>
      <c r="E98" s="368"/>
      <c r="F98" s="368"/>
      <c r="G98" s="368"/>
      <c r="H98" s="368"/>
      <c r="I98" s="368"/>
      <c r="J98" s="368"/>
      <c r="K98" s="368"/>
      <c r="L98" s="368"/>
      <c r="M98" s="77"/>
      <c r="N98" s="77"/>
      <c r="O98" s="77"/>
      <c r="P98" s="77"/>
      <c r="Q98" s="77"/>
    </row>
    <row r="99" spans="1:17">
      <c r="A99" s="368"/>
      <c r="B99" s="368"/>
      <c r="C99" s="368"/>
      <c r="D99" s="368"/>
      <c r="E99" s="368"/>
      <c r="F99" s="368"/>
      <c r="G99" s="368"/>
      <c r="H99" s="368"/>
      <c r="I99" s="368"/>
      <c r="J99" s="368"/>
      <c r="K99" s="368"/>
      <c r="L99" s="368"/>
      <c r="M99" s="77"/>
      <c r="N99" s="77"/>
      <c r="O99" s="77"/>
      <c r="P99" s="77"/>
      <c r="Q99" s="77"/>
    </row>
    <row r="100" spans="1:17">
      <c r="A100" s="368"/>
      <c r="B100" s="368"/>
      <c r="C100" s="368"/>
      <c r="D100" s="368"/>
      <c r="E100" s="368"/>
      <c r="F100" s="368"/>
      <c r="G100" s="368"/>
      <c r="H100" s="368"/>
      <c r="I100" s="368"/>
      <c r="J100" s="368"/>
      <c r="K100" s="368"/>
      <c r="L100" s="368"/>
      <c r="M100" s="77"/>
      <c r="N100" s="77"/>
      <c r="O100" s="77"/>
      <c r="P100" s="77"/>
      <c r="Q100" s="77"/>
    </row>
    <row r="101" spans="1:17">
      <c r="A101" s="77"/>
      <c r="B101" s="77"/>
      <c r="C101" s="77"/>
      <c r="D101" s="77"/>
      <c r="E101" s="77"/>
      <c r="F101" s="77"/>
      <c r="G101" s="77"/>
      <c r="H101" s="77"/>
      <c r="I101" s="77"/>
      <c r="J101" s="77"/>
      <c r="K101" s="77"/>
      <c r="L101" s="77"/>
      <c r="M101" s="77"/>
      <c r="N101" s="77"/>
      <c r="O101" s="77"/>
      <c r="P101" s="77"/>
      <c r="Q101" s="77"/>
    </row>
    <row r="102" spans="1:17">
      <c r="A102" s="77"/>
      <c r="B102" s="77"/>
      <c r="C102" s="77"/>
      <c r="D102" s="77"/>
      <c r="E102" s="77"/>
      <c r="F102" s="77"/>
      <c r="G102" s="77"/>
      <c r="H102" s="77"/>
      <c r="I102" s="77"/>
      <c r="J102" s="77"/>
      <c r="K102" s="77"/>
      <c r="L102" s="77"/>
      <c r="M102" s="77"/>
      <c r="N102" s="77"/>
      <c r="O102" s="77"/>
      <c r="P102" s="77"/>
      <c r="Q102" s="77"/>
    </row>
    <row r="103" spans="1:17">
      <c r="A103" s="77"/>
      <c r="B103" s="77"/>
      <c r="C103" s="77"/>
      <c r="D103" s="77"/>
      <c r="E103" s="77"/>
      <c r="F103" s="77"/>
      <c r="G103" s="77"/>
      <c r="H103" s="77"/>
      <c r="I103" s="77"/>
      <c r="J103" s="77"/>
      <c r="K103" s="77"/>
      <c r="L103" s="77"/>
      <c r="M103" s="77"/>
      <c r="N103" s="77"/>
      <c r="O103" s="77"/>
      <c r="P103" s="77"/>
      <c r="Q103" s="77"/>
    </row>
    <row r="104" spans="1:17">
      <c r="A104" s="77"/>
      <c r="B104" s="77"/>
      <c r="C104" s="77"/>
      <c r="D104" s="77"/>
      <c r="E104" s="77"/>
      <c r="F104" s="77"/>
      <c r="G104" s="77"/>
      <c r="H104" s="77"/>
      <c r="I104" s="77"/>
      <c r="J104" s="77"/>
      <c r="K104" s="77"/>
      <c r="L104" s="77"/>
      <c r="M104" s="77"/>
      <c r="N104" s="77"/>
      <c r="O104" s="77"/>
      <c r="P104" s="77"/>
      <c r="Q104" s="77"/>
    </row>
    <row r="105" spans="1:17">
      <c r="A105" s="77"/>
      <c r="B105" s="77"/>
      <c r="C105" s="77"/>
      <c r="D105" s="77"/>
      <c r="E105" s="77"/>
      <c r="F105" s="77"/>
      <c r="G105" s="77"/>
      <c r="H105" s="77"/>
      <c r="I105" s="77"/>
      <c r="J105" s="77"/>
      <c r="K105" s="77"/>
      <c r="L105" s="77"/>
      <c r="M105" s="77"/>
      <c r="N105" s="77"/>
      <c r="O105" s="77"/>
      <c r="P105" s="77"/>
      <c r="Q105" s="77"/>
    </row>
  </sheetData>
  <sheetProtection algorithmName="SHA-512" hashValue="KL3pKuleZXocO1GIonW+bINhh3bmzS8M+EXJbyXqfRjpHCcV/evCM+m+H1mioAMD37Hblr4td+daCBOs2t1Abg==" saltValue="v8uRRgt03uMhi6xesH24vA==" spinCount="100000" sheet="1" objects="1" scenarios="1"/>
  <mergeCells count="1">
    <mergeCell ref="A1:L100"/>
  </mergeCells>
  <printOptions horizontalCentered="1"/>
  <pageMargins left="0.23622047244094491" right="0.23622047244094491" top="0.23622047244094491" bottom="0.23622047244094491" header="0.31496062992125984" footer="0.31496062992125984"/>
  <pageSetup paperSize="9" scale="6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49C9-E405-4B42-BC87-161E501A113B}">
  <sheetPr>
    <tabColor rgb="FF042682"/>
    <pageSetUpPr fitToPage="1"/>
  </sheetPr>
  <dimension ref="A1:AB62"/>
  <sheetViews>
    <sheetView view="pageBreakPreview" zoomScale="90" zoomScaleNormal="100" zoomScaleSheetLayoutView="90" workbookViewId="0">
      <selection activeCell="C2" sqref="C2:C3"/>
    </sheetView>
  </sheetViews>
  <sheetFormatPr defaultColWidth="9.109375" defaultRowHeight="13.8"/>
  <cols>
    <col min="1" max="1" width="1.6640625" style="1" customWidth="1"/>
    <col min="2" max="2" width="0.6640625" style="1" customWidth="1"/>
    <col min="3" max="3" width="21.109375" style="1" customWidth="1"/>
    <col min="4" max="4" width="1.6640625" style="1" customWidth="1"/>
    <col min="5" max="5" width="54.44140625" style="1" customWidth="1"/>
    <col min="6" max="6" width="1.33203125" style="1" customWidth="1"/>
    <col min="7" max="7" width="1.109375" style="1" customWidth="1"/>
    <col min="8" max="8" width="1.6640625" style="1" customWidth="1"/>
    <col min="9" max="9" width="27.44140625" style="1" customWidth="1"/>
    <col min="10" max="10" width="2.33203125" style="1" customWidth="1"/>
    <col min="11" max="11" width="6.6640625" style="9" customWidth="1"/>
    <col min="12" max="12" width="10.33203125" style="10" bestFit="1" customWidth="1"/>
    <col min="13" max="13" width="11.44140625" style="10" customWidth="1"/>
    <col min="14" max="14" width="0.6640625" style="1" customWidth="1"/>
    <col min="15" max="15" width="1.6640625" style="1" customWidth="1"/>
    <col min="16" max="16384" width="9.109375" style="1"/>
  </cols>
  <sheetData>
    <row r="1" spans="1:28" ht="120" customHeight="1" thickBot="1">
      <c r="A1" s="18"/>
      <c r="B1" s="18"/>
      <c r="C1" s="18"/>
      <c r="D1" s="18"/>
      <c r="E1" s="18"/>
      <c r="F1" s="18"/>
      <c r="G1" s="18"/>
      <c r="H1" s="149"/>
      <c r="I1" s="149"/>
      <c r="J1" s="149"/>
      <c r="K1" s="149"/>
      <c r="L1" s="149"/>
      <c r="M1" s="149"/>
      <c r="N1" s="149"/>
      <c r="O1" s="18"/>
    </row>
    <row r="2" spans="1:28" s="5" customFormat="1" ht="20.100000000000001" customHeight="1">
      <c r="A2" s="17"/>
      <c r="B2" s="17"/>
      <c r="C2" s="360" t="s">
        <v>130</v>
      </c>
      <c r="D2" s="17"/>
      <c r="E2" s="141" t="s">
        <v>35</v>
      </c>
      <c r="F2" s="148"/>
      <c r="G2" s="148"/>
      <c r="H2" s="148"/>
      <c r="I2" s="141" t="s">
        <v>36</v>
      </c>
      <c r="J2" s="17"/>
      <c r="K2" s="39"/>
      <c r="L2" s="40"/>
      <c r="M2" s="40"/>
      <c r="N2" s="17"/>
      <c r="O2" s="17"/>
    </row>
    <row r="3" spans="1:28" ht="20.100000000000001" customHeight="1" thickBot="1">
      <c r="A3" s="18"/>
      <c r="B3" s="18"/>
      <c r="C3" s="408"/>
      <c r="D3" s="18"/>
      <c r="E3" s="248">
        <f>Summary!L4</f>
        <v>0</v>
      </c>
      <c r="F3" s="18"/>
      <c r="G3" s="18"/>
      <c r="H3" s="18"/>
      <c r="I3" s="249">
        <f>Summary!L7</f>
        <v>0</v>
      </c>
      <c r="J3" s="18"/>
      <c r="K3" s="457"/>
      <c r="L3" s="457"/>
      <c r="M3" s="457"/>
      <c r="N3" s="18"/>
      <c r="O3" s="18"/>
    </row>
    <row r="4" spans="1:28" ht="10.35" customHeight="1">
      <c r="A4" s="18"/>
      <c r="B4" s="18"/>
      <c r="C4" s="18"/>
      <c r="D4" s="18"/>
      <c r="E4" s="21"/>
      <c r="F4" s="18"/>
      <c r="G4" s="18"/>
      <c r="H4" s="18"/>
      <c r="I4" s="18"/>
      <c r="J4" s="18"/>
      <c r="K4" s="18"/>
      <c r="L4" s="22"/>
      <c r="M4" s="18"/>
      <c r="N4" s="18"/>
      <c r="O4" s="18"/>
    </row>
    <row r="5" spans="1:28" s="18" customFormat="1" ht="30" customHeight="1">
      <c r="C5" s="458" t="s">
        <v>536</v>
      </c>
      <c r="D5" s="458"/>
      <c r="E5" s="458"/>
      <c r="F5" s="458"/>
      <c r="G5" s="458"/>
      <c r="H5" s="458"/>
      <c r="I5" s="458"/>
      <c r="J5" s="458"/>
      <c r="K5" s="458"/>
      <c r="L5" s="458"/>
      <c r="M5" s="458"/>
      <c r="N5" s="62"/>
      <c r="O5" s="24"/>
      <c r="P5" s="13"/>
      <c r="Q5" s="13"/>
      <c r="R5" s="13"/>
      <c r="S5" s="13"/>
      <c r="T5" s="13"/>
      <c r="U5" s="13"/>
      <c r="V5" s="13"/>
      <c r="W5" s="13"/>
      <c r="X5" s="13"/>
      <c r="Y5" s="13"/>
      <c r="Z5" s="13"/>
      <c r="AA5" s="13"/>
      <c r="AB5" s="13"/>
    </row>
    <row r="6" spans="1:28" s="7" customFormat="1" ht="42" customHeight="1">
      <c r="A6" s="23"/>
      <c r="B6" s="23"/>
      <c r="C6" s="434" t="s">
        <v>231</v>
      </c>
      <c r="D6" s="434"/>
      <c r="E6" s="434"/>
      <c r="F6" s="434"/>
      <c r="G6" s="434"/>
      <c r="H6" s="434"/>
      <c r="I6" s="434"/>
      <c r="J6" s="434"/>
      <c r="K6" s="434"/>
      <c r="L6" s="434"/>
      <c r="M6" s="434"/>
      <c r="N6" s="434"/>
      <c r="O6" s="23"/>
    </row>
    <row r="7" spans="1:28" s="8" customFormat="1" ht="20.100000000000001" customHeight="1">
      <c r="A7" s="28"/>
      <c r="B7" s="28"/>
      <c r="C7" s="459" t="s">
        <v>64</v>
      </c>
      <c r="D7" s="459"/>
      <c r="E7" s="460" t="s">
        <v>65</v>
      </c>
      <c r="F7" s="460"/>
      <c r="G7" s="460"/>
      <c r="H7" s="460"/>
      <c r="I7" s="460" t="s">
        <v>443</v>
      </c>
      <c r="J7" s="460"/>
      <c r="K7" s="147" t="s">
        <v>67</v>
      </c>
      <c r="L7" s="146" t="s">
        <v>68</v>
      </c>
      <c r="M7" s="146" t="s">
        <v>69</v>
      </c>
      <c r="N7" s="28"/>
      <c r="O7" s="28"/>
    </row>
    <row r="8" spans="1:28" s="8" customFormat="1" ht="20.100000000000001" customHeight="1">
      <c r="A8" s="28"/>
      <c r="B8" s="28"/>
      <c r="C8" s="446" t="s">
        <v>131</v>
      </c>
      <c r="D8" s="446"/>
      <c r="E8" s="446"/>
      <c r="F8" s="446"/>
      <c r="G8" s="446"/>
      <c r="H8" s="446"/>
      <c r="I8" s="446"/>
      <c r="J8" s="446"/>
      <c r="K8" s="446"/>
      <c r="L8" s="446"/>
      <c r="M8" s="446"/>
      <c r="N8" s="28"/>
      <c r="O8" s="28"/>
    </row>
    <row r="9" spans="1:28" s="13" customFormat="1" ht="17.100000000000001" customHeight="1">
      <c r="A9" s="18"/>
      <c r="B9" s="18"/>
      <c r="C9" s="369" t="s">
        <v>132</v>
      </c>
      <c r="D9" s="369"/>
      <c r="E9" s="370" t="s">
        <v>452</v>
      </c>
      <c r="F9" s="370"/>
      <c r="G9" s="370"/>
      <c r="H9" s="370"/>
      <c r="I9" s="398" t="s">
        <v>133</v>
      </c>
      <c r="J9" s="398"/>
      <c r="K9" s="114"/>
      <c r="L9" s="111">
        <v>2300</v>
      </c>
      <c r="M9" s="121">
        <f t="shared" ref="M9:M24" si="0">K9*L9</f>
        <v>0</v>
      </c>
      <c r="N9" s="18"/>
      <c r="O9" s="18"/>
    </row>
    <row r="10" spans="1:28" s="13" customFormat="1" ht="17.100000000000001" customHeight="1">
      <c r="A10" s="18"/>
      <c r="B10" s="18"/>
      <c r="C10" s="369" t="s">
        <v>620</v>
      </c>
      <c r="D10" s="369"/>
      <c r="E10" s="370" t="s">
        <v>605</v>
      </c>
      <c r="F10" s="370"/>
      <c r="G10" s="370"/>
      <c r="H10" s="370"/>
      <c r="I10" s="435" t="s">
        <v>606</v>
      </c>
      <c r="J10" s="435"/>
      <c r="K10" s="114"/>
      <c r="L10" s="111">
        <v>4106.25</v>
      </c>
      <c r="M10" s="121">
        <f t="shared" ref="M10" si="1">K10*L10</f>
        <v>0</v>
      </c>
      <c r="N10" s="18"/>
      <c r="O10" s="18"/>
    </row>
    <row r="11" spans="1:28" s="13" customFormat="1" ht="27.6" customHeight="1" thickBot="1">
      <c r="A11" s="18"/>
      <c r="B11" s="18"/>
      <c r="C11" s="436" t="s">
        <v>627</v>
      </c>
      <c r="D11" s="436"/>
      <c r="E11" s="437" t="s">
        <v>625</v>
      </c>
      <c r="F11" s="437"/>
      <c r="G11" s="437"/>
      <c r="H11" s="437"/>
      <c r="I11" s="438" t="s">
        <v>626</v>
      </c>
      <c r="J11" s="438"/>
      <c r="K11" s="264"/>
      <c r="L11" s="265">
        <v>5206.25</v>
      </c>
      <c r="M11" s="266">
        <f t="shared" ref="M11" si="2">K11*L11</f>
        <v>0</v>
      </c>
      <c r="N11" s="18"/>
      <c r="O11" s="18"/>
    </row>
    <row r="12" spans="1:28" s="13" customFormat="1" ht="17.100000000000001" customHeight="1">
      <c r="A12" s="18"/>
      <c r="B12" s="18"/>
      <c r="C12" s="453" t="s">
        <v>140</v>
      </c>
      <c r="D12" s="453"/>
      <c r="E12" s="454" t="s">
        <v>609</v>
      </c>
      <c r="F12" s="454"/>
      <c r="G12" s="454"/>
      <c r="H12" s="454"/>
      <c r="I12" s="455" t="s">
        <v>136</v>
      </c>
      <c r="J12" s="455"/>
      <c r="K12" s="267"/>
      <c r="L12" s="268">
        <v>2125</v>
      </c>
      <c r="M12" s="269">
        <f>K12*L12</f>
        <v>0</v>
      </c>
      <c r="N12" s="18"/>
      <c r="O12" s="18"/>
    </row>
    <row r="13" spans="1:28" s="13" customFormat="1" ht="17.100000000000001" customHeight="1">
      <c r="A13" s="18"/>
      <c r="B13" s="18"/>
      <c r="C13" s="369" t="s">
        <v>621</v>
      </c>
      <c r="D13" s="369"/>
      <c r="E13" s="370" t="s">
        <v>610</v>
      </c>
      <c r="F13" s="370"/>
      <c r="G13" s="370"/>
      <c r="H13" s="370"/>
      <c r="I13" s="435" t="s">
        <v>607</v>
      </c>
      <c r="J13" s="435"/>
      <c r="K13" s="114"/>
      <c r="L13" s="111">
        <v>3393.75</v>
      </c>
      <c r="M13" s="121">
        <f>K13*L13</f>
        <v>0</v>
      </c>
      <c r="N13" s="18"/>
      <c r="O13" s="18"/>
    </row>
    <row r="14" spans="1:28" s="13" customFormat="1" ht="28.2" customHeight="1" thickBot="1">
      <c r="A14" s="18"/>
      <c r="B14" s="18"/>
      <c r="C14" s="436" t="s">
        <v>630</v>
      </c>
      <c r="D14" s="436"/>
      <c r="E14" s="437" t="s">
        <v>628</v>
      </c>
      <c r="F14" s="437"/>
      <c r="G14" s="437"/>
      <c r="H14" s="437"/>
      <c r="I14" s="438" t="s">
        <v>629</v>
      </c>
      <c r="J14" s="438"/>
      <c r="K14" s="264"/>
      <c r="L14" s="265">
        <v>4493.75</v>
      </c>
      <c r="M14" s="266">
        <f>K14*L14</f>
        <v>0</v>
      </c>
      <c r="N14" s="18"/>
      <c r="O14" s="18"/>
    </row>
    <row r="15" spans="1:28" s="13" customFormat="1" ht="17.100000000000001" customHeight="1">
      <c r="A15" s="18"/>
      <c r="B15" s="18"/>
      <c r="C15" s="453" t="s">
        <v>134</v>
      </c>
      <c r="D15" s="453"/>
      <c r="E15" s="454" t="s">
        <v>611</v>
      </c>
      <c r="F15" s="454"/>
      <c r="G15" s="454"/>
      <c r="H15" s="454"/>
      <c r="I15" s="455" t="s">
        <v>453</v>
      </c>
      <c r="J15" s="455"/>
      <c r="K15" s="267"/>
      <c r="L15" s="268">
        <v>3275</v>
      </c>
      <c r="M15" s="269">
        <f t="shared" si="0"/>
        <v>0</v>
      </c>
      <c r="N15" s="18"/>
      <c r="O15" s="18"/>
    </row>
    <row r="16" spans="1:28" s="13" customFormat="1" ht="28.2" customHeight="1">
      <c r="A16" s="18"/>
      <c r="B16" s="18"/>
      <c r="C16" s="369" t="s">
        <v>622</v>
      </c>
      <c r="D16" s="369"/>
      <c r="E16" s="439" t="s">
        <v>612</v>
      </c>
      <c r="F16" s="439"/>
      <c r="G16" s="439"/>
      <c r="H16" s="439"/>
      <c r="I16" s="440" t="s">
        <v>608</v>
      </c>
      <c r="J16" s="440"/>
      <c r="K16" s="114"/>
      <c r="L16" s="111">
        <v>6218.75</v>
      </c>
      <c r="M16" s="121">
        <f t="shared" ref="M16" si="3">K16*L16</f>
        <v>0</v>
      </c>
      <c r="N16" s="18"/>
      <c r="O16" s="18"/>
    </row>
    <row r="17" spans="1:15" s="13" customFormat="1" ht="42" customHeight="1" thickBot="1">
      <c r="A17" s="18"/>
      <c r="B17" s="18"/>
      <c r="C17" s="436" t="s">
        <v>631</v>
      </c>
      <c r="D17" s="436"/>
      <c r="E17" s="437" t="s">
        <v>632</v>
      </c>
      <c r="F17" s="437"/>
      <c r="G17" s="437"/>
      <c r="H17" s="437"/>
      <c r="I17" s="438" t="s">
        <v>635</v>
      </c>
      <c r="J17" s="438"/>
      <c r="K17" s="264"/>
      <c r="L17" s="265">
        <v>7318.75</v>
      </c>
      <c r="M17" s="266">
        <f t="shared" ref="M17" si="4">K17*L17</f>
        <v>0</v>
      </c>
      <c r="N17" s="18"/>
      <c r="O17" s="18"/>
    </row>
    <row r="18" spans="1:15" s="13" customFormat="1" ht="17.100000000000001" customHeight="1">
      <c r="A18" s="18"/>
      <c r="B18" s="18"/>
      <c r="C18" s="453" t="s">
        <v>135</v>
      </c>
      <c r="D18" s="453"/>
      <c r="E18" s="454" t="s">
        <v>451</v>
      </c>
      <c r="F18" s="454"/>
      <c r="G18" s="454"/>
      <c r="H18" s="454"/>
      <c r="I18" s="455" t="s">
        <v>136</v>
      </c>
      <c r="J18" s="455"/>
      <c r="K18" s="267"/>
      <c r="L18" s="268">
        <v>1218.75</v>
      </c>
      <c r="M18" s="269">
        <f t="shared" si="0"/>
        <v>0</v>
      </c>
      <c r="N18" s="18"/>
      <c r="O18" s="18"/>
    </row>
    <row r="19" spans="1:15" s="13" customFormat="1" ht="17.100000000000001" customHeight="1">
      <c r="A19" s="18"/>
      <c r="B19" s="18"/>
      <c r="C19" s="369" t="s">
        <v>623</v>
      </c>
      <c r="D19" s="369"/>
      <c r="E19" s="370" t="s">
        <v>613</v>
      </c>
      <c r="F19" s="370"/>
      <c r="G19" s="370"/>
      <c r="H19" s="370"/>
      <c r="I19" s="435" t="s">
        <v>614</v>
      </c>
      <c r="J19" s="435"/>
      <c r="K19" s="114"/>
      <c r="L19" s="111">
        <v>2356.25</v>
      </c>
      <c r="M19" s="121">
        <f t="shared" ref="M19" si="5">K19*L19</f>
        <v>0</v>
      </c>
      <c r="N19" s="18"/>
      <c r="O19" s="18"/>
    </row>
    <row r="20" spans="1:15" s="13" customFormat="1" ht="28.8" customHeight="1" thickBot="1">
      <c r="A20" s="18"/>
      <c r="B20" s="18"/>
      <c r="C20" s="436" t="s">
        <v>636</v>
      </c>
      <c r="D20" s="436"/>
      <c r="E20" s="437" t="s">
        <v>633</v>
      </c>
      <c r="F20" s="437"/>
      <c r="G20" s="437"/>
      <c r="H20" s="437"/>
      <c r="I20" s="438" t="s">
        <v>634</v>
      </c>
      <c r="J20" s="438"/>
      <c r="K20" s="264"/>
      <c r="L20" s="265">
        <v>3456.25</v>
      </c>
      <c r="M20" s="266">
        <f t="shared" ref="M20" si="6">K20*L20</f>
        <v>0</v>
      </c>
      <c r="N20" s="18"/>
      <c r="O20" s="18"/>
    </row>
    <row r="21" spans="1:15" s="13" customFormat="1" ht="17.100000000000001" customHeight="1">
      <c r="A21" s="18"/>
      <c r="B21" s="18"/>
      <c r="C21" s="429" t="s">
        <v>141</v>
      </c>
      <c r="D21" s="429"/>
      <c r="E21" s="456" t="s">
        <v>142</v>
      </c>
      <c r="F21" s="456"/>
      <c r="G21" s="456"/>
      <c r="H21" s="456"/>
      <c r="I21" s="445" t="s">
        <v>136</v>
      </c>
      <c r="J21" s="445"/>
      <c r="K21" s="139"/>
      <c r="L21" s="138">
        <v>1581.25</v>
      </c>
      <c r="M21" s="260">
        <f>K21*L21</f>
        <v>0</v>
      </c>
      <c r="N21" s="18"/>
      <c r="O21" s="18"/>
    </row>
    <row r="22" spans="1:15" s="13" customFormat="1" ht="17.100000000000001" customHeight="1">
      <c r="A22" s="18"/>
      <c r="B22" s="18"/>
      <c r="C22" s="369" t="s">
        <v>624</v>
      </c>
      <c r="D22" s="369"/>
      <c r="E22" s="370" t="s">
        <v>615</v>
      </c>
      <c r="F22" s="370"/>
      <c r="G22" s="370"/>
      <c r="H22" s="370"/>
      <c r="I22" s="435" t="s">
        <v>614</v>
      </c>
      <c r="J22" s="435"/>
      <c r="K22" s="114"/>
      <c r="L22" s="111">
        <v>2718.75</v>
      </c>
      <c r="M22" s="121">
        <f>K22*L22</f>
        <v>0</v>
      </c>
      <c r="N22" s="18"/>
      <c r="O22" s="18"/>
    </row>
    <row r="23" spans="1:15" s="13" customFormat="1" ht="28.8" customHeight="1">
      <c r="A23" s="18"/>
      <c r="B23" s="18"/>
      <c r="C23" s="369" t="s">
        <v>638</v>
      </c>
      <c r="D23" s="369"/>
      <c r="E23" s="439" t="s">
        <v>637</v>
      </c>
      <c r="F23" s="439"/>
      <c r="G23" s="439"/>
      <c r="H23" s="439"/>
      <c r="I23" s="440" t="s">
        <v>634</v>
      </c>
      <c r="J23" s="440"/>
      <c r="K23" s="114"/>
      <c r="L23" s="111">
        <v>3818.75</v>
      </c>
      <c r="M23" s="121">
        <f>K23*L23</f>
        <v>0</v>
      </c>
      <c r="N23" s="18"/>
      <c r="O23" s="18"/>
    </row>
    <row r="24" spans="1:15" s="13" customFormat="1" ht="17.100000000000001" hidden="1" customHeight="1">
      <c r="A24" s="18"/>
      <c r="B24" s="18"/>
      <c r="C24" s="369" t="s">
        <v>137</v>
      </c>
      <c r="D24" s="369"/>
      <c r="E24" s="370" t="s">
        <v>138</v>
      </c>
      <c r="F24" s="370"/>
      <c r="G24" s="370"/>
      <c r="H24" s="370"/>
      <c r="I24" s="398" t="s">
        <v>139</v>
      </c>
      <c r="J24" s="398"/>
      <c r="K24" s="114"/>
      <c r="L24" s="111">
        <v>1400</v>
      </c>
      <c r="M24" s="121">
        <f t="shared" si="0"/>
        <v>0</v>
      </c>
      <c r="N24" s="18"/>
      <c r="O24" s="18"/>
    </row>
    <row r="25" spans="1:15" s="8" customFormat="1" ht="20.100000000000001" hidden="1" customHeight="1">
      <c r="A25" s="28"/>
      <c r="B25" s="28"/>
      <c r="C25" s="446" t="s">
        <v>143</v>
      </c>
      <c r="D25" s="446"/>
      <c r="E25" s="446"/>
      <c r="F25" s="446"/>
      <c r="G25" s="446"/>
      <c r="H25" s="446"/>
      <c r="I25" s="446"/>
      <c r="J25" s="446"/>
      <c r="K25" s="447"/>
      <c r="L25" s="448"/>
      <c r="M25" s="446"/>
      <c r="N25" s="28"/>
      <c r="O25" s="28"/>
    </row>
    <row r="26" spans="1:15" ht="17.100000000000001" hidden="1" customHeight="1">
      <c r="A26" s="18"/>
      <c r="B26" s="18"/>
      <c r="C26" s="369" t="s">
        <v>144</v>
      </c>
      <c r="D26" s="369"/>
      <c r="E26" s="370" t="s">
        <v>145</v>
      </c>
      <c r="F26" s="370"/>
      <c r="G26" s="370"/>
      <c r="H26" s="370"/>
      <c r="I26" s="398" t="s">
        <v>449</v>
      </c>
      <c r="J26" s="398"/>
      <c r="K26" s="114"/>
      <c r="L26" s="111">
        <v>275</v>
      </c>
      <c r="M26" s="121">
        <f t="shared" ref="M26:M30" si="7">K26*L26</f>
        <v>0</v>
      </c>
      <c r="N26" s="18"/>
      <c r="O26" s="18"/>
    </row>
    <row r="27" spans="1:15" ht="17.100000000000001" hidden="1" customHeight="1">
      <c r="A27" s="18"/>
      <c r="B27" s="18"/>
      <c r="C27" s="397" t="s">
        <v>146</v>
      </c>
      <c r="D27" s="397"/>
      <c r="E27" s="398" t="s">
        <v>448</v>
      </c>
      <c r="F27" s="398"/>
      <c r="G27" s="398"/>
      <c r="H27" s="398"/>
      <c r="I27" s="398" t="s">
        <v>449</v>
      </c>
      <c r="J27" s="398"/>
      <c r="K27" s="114"/>
      <c r="L27" s="111">
        <v>550</v>
      </c>
      <c r="M27" s="121">
        <f t="shared" si="7"/>
        <v>0</v>
      </c>
      <c r="N27" s="18"/>
      <c r="O27" s="18"/>
    </row>
    <row r="28" spans="1:15" ht="17.100000000000001" hidden="1" customHeight="1">
      <c r="A28" s="18"/>
      <c r="B28" s="18"/>
      <c r="C28" s="369" t="s">
        <v>147</v>
      </c>
      <c r="D28" s="369"/>
      <c r="E28" s="370" t="s">
        <v>148</v>
      </c>
      <c r="F28" s="370"/>
      <c r="G28" s="370"/>
      <c r="H28" s="370"/>
      <c r="I28" s="398" t="s">
        <v>149</v>
      </c>
      <c r="J28" s="398"/>
      <c r="K28" s="114"/>
      <c r="L28" s="111">
        <v>1280</v>
      </c>
      <c r="M28" s="121">
        <f t="shared" si="7"/>
        <v>0</v>
      </c>
      <c r="N28" s="18"/>
      <c r="O28" s="18"/>
    </row>
    <row r="29" spans="1:15" ht="17.100000000000001" hidden="1" customHeight="1">
      <c r="A29" s="18"/>
      <c r="B29" s="18"/>
      <c r="C29" s="369" t="s">
        <v>150</v>
      </c>
      <c r="D29" s="369"/>
      <c r="E29" s="370" t="s">
        <v>151</v>
      </c>
      <c r="F29" s="370"/>
      <c r="G29" s="370"/>
      <c r="H29" s="370"/>
      <c r="I29" s="398" t="s">
        <v>450</v>
      </c>
      <c r="J29" s="398"/>
      <c r="K29" s="114"/>
      <c r="L29" s="111">
        <v>415</v>
      </c>
      <c r="M29" s="121">
        <f t="shared" si="7"/>
        <v>0</v>
      </c>
      <c r="N29" s="18"/>
      <c r="O29" s="18"/>
    </row>
    <row r="30" spans="1:15" ht="17.100000000000001" hidden="1" customHeight="1">
      <c r="A30" s="18"/>
      <c r="B30" s="18"/>
      <c r="C30" s="369" t="s">
        <v>152</v>
      </c>
      <c r="D30" s="369"/>
      <c r="E30" s="439" t="s">
        <v>153</v>
      </c>
      <c r="F30" s="439"/>
      <c r="G30" s="439"/>
      <c r="H30" s="439"/>
      <c r="I30" s="398" t="s">
        <v>154</v>
      </c>
      <c r="J30" s="398"/>
      <c r="K30" s="114"/>
      <c r="L30" s="111">
        <v>35</v>
      </c>
      <c r="M30" s="121">
        <f t="shared" si="7"/>
        <v>0</v>
      </c>
      <c r="N30" s="18"/>
      <c r="O30" s="18"/>
    </row>
    <row r="31" spans="1:15" ht="20.100000000000001" customHeight="1">
      <c r="A31" s="18"/>
      <c r="B31" s="18"/>
      <c r="C31" s="446" t="s">
        <v>155</v>
      </c>
      <c r="D31" s="446"/>
      <c r="E31" s="446"/>
      <c r="F31" s="446"/>
      <c r="G31" s="446"/>
      <c r="H31" s="446"/>
      <c r="I31" s="446"/>
      <c r="J31" s="446"/>
      <c r="K31" s="447"/>
      <c r="L31" s="448"/>
      <c r="M31" s="446"/>
      <c r="N31" s="18"/>
      <c r="O31" s="18"/>
    </row>
    <row r="32" spans="1:15" ht="17.100000000000001" hidden="1" customHeight="1">
      <c r="A32" s="18"/>
      <c r="B32" s="18"/>
      <c r="C32" s="397" t="s">
        <v>156</v>
      </c>
      <c r="D32" s="397"/>
      <c r="E32" s="370" t="s">
        <v>157</v>
      </c>
      <c r="F32" s="370"/>
      <c r="G32" s="370"/>
      <c r="H32" s="370"/>
      <c r="I32" s="398" t="s">
        <v>158</v>
      </c>
      <c r="J32" s="398"/>
      <c r="K32" s="114"/>
      <c r="L32" s="111">
        <v>345</v>
      </c>
      <c r="M32" s="121">
        <f>K32*L32</f>
        <v>0</v>
      </c>
      <c r="N32" s="18"/>
      <c r="O32" s="18"/>
    </row>
    <row r="33" spans="1:28" ht="17.100000000000001" customHeight="1">
      <c r="A33" s="18"/>
      <c r="B33" s="18"/>
      <c r="C33" s="397" t="s">
        <v>159</v>
      </c>
      <c r="D33" s="397"/>
      <c r="E33" s="370" t="s">
        <v>160</v>
      </c>
      <c r="F33" s="370"/>
      <c r="G33" s="370"/>
      <c r="H33" s="370"/>
      <c r="I33" s="398" t="s">
        <v>136</v>
      </c>
      <c r="J33" s="398"/>
      <c r="K33" s="114"/>
      <c r="L33" s="111">
        <v>1331.25</v>
      </c>
      <c r="M33" s="121">
        <f>K33*L33</f>
        <v>0</v>
      </c>
      <c r="N33" s="18"/>
      <c r="O33" s="18"/>
    </row>
    <row r="34" spans="1:28" ht="17.100000000000001" customHeight="1">
      <c r="A34" s="18"/>
      <c r="B34" s="18"/>
      <c r="C34" s="397" t="s">
        <v>161</v>
      </c>
      <c r="D34" s="397"/>
      <c r="E34" s="370" t="s">
        <v>162</v>
      </c>
      <c r="F34" s="370"/>
      <c r="G34" s="370"/>
      <c r="H34" s="370"/>
      <c r="I34" s="398" t="s">
        <v>447</v>
      </c>
      <c r="J34" s="398"/>
      <c r="K34" s="114"/>
      <c r="L34" s="111">
        <v>2518.75</v>
      </c>
      <c r="M34" s="121">
        <f>K34*L34</f>
        <v>0</v>
      </c>
      <c r="N34" s="18"/>
      <c r="O34" s="18"/>
    </row>
    <row r="35" spans="1:28" s="8" customFormat="1" ht="20.100000000000001" customHeight="1">
      <c r="A35" s="28"/>
      <c r="B35" s="28"/>
      <c r="C35" s="446" t="s">
        <v>163</v>
      </c>
      <c r="D35" s="446"/>
      <c r="E35" s="446"/>
      <c r="F35" s="446"/>
      <c r="G35" s="446"/>
      <c r="H35" s="446"/>
      <c r="I35" s="446"/>
      <c r="J35" s="446"/>
      <c r="K35" s="447"/>
      <c r="L35" s="448"/>
      <c r="M35" s="446"/>
      <c r="N35" s="28"/>
      <c r="O35" s="28"/>
    </row>
    <row r="36" spans="1:28" ht="17.100000000000001" customHeight="1">
      <c r="A36" s="18"/>
      <c r="B36" s="18"/>
      <c r="C36" s="397" t="s">
        <v>164</v>
      </c>
      <c r="D36" s="397"/>
      <c r="E36" s="398" t="s">
        <v>165</v>
      </c>
      <c r="F36" s="398"/>
      <c r="G36" s="398"/>
      <c r="H36" s="398"/>
      <c r="I36" s="398" t="s">
        <v>136</v>
      </c>
      <c r="J36" s="398"/>
      <c r="K36" s="114"/>
      <c r="L36" s="111">
        <v>2918.75</v>
      </c>
      <c r="M36" s="121">
        <f>K36*L36</f>
        <v>0</v>
      </c>
      <c r="N36" s="18"/>
      <c r="O36" s="18"/>
    </row>
    <row r="37" spans="1:28" ht="17.100000000000001" customHeight="1" thickBot="1">
      <c r="A37" s="18"/>
      <c r="B37" s="18"/>
      <c r="C37" s="450" t="s">
        <v>617</v>
      </c>
      <c r="D37" s="450"/>
      <c r="E37" s="451" t="s">
        <v>616</v>
      </c>
      <c r="F37" s="451"/>
      <c r="G37" s="451"/>
      <c r="H37" s="451"/>
      <c r="I37" s="452" t="s">
        <v>618</v>
      </c>
      <c r="J37" s="452"/>
      <c r="K37" s="261"/>
      <c r="L37" s="262">
        <v>3650</v>
      </c>
      <c r="M37" s="263">
        <f>K37*L37</f>
        <v>0</v>
      </c>
      <c r="N37" s="18"/>
      <c r="O37" s="18"/>
    </row>
    <row r="38" spans="1:28" ht="17.100000000000001" customHeight="1">
      <c r="A38" s="18"/>
      <c r="B38" s="18"/>
      <c r="C38" s="444" t="s">
        <v>166</v>
      </c>
      <c r="D38" s="444"/>
      <c r="E38" s="445" t="s">
        <v>167</v>
      </c>
      <c r="F38" s="445"/>
      <c r="G38" s="445"/>
      <c r="H38" s="445"/>
      <c r="I38" s="258" t="s">
        <v>446</v>
      </c>
      <c r="J38" s="259"/>
      <c r="K38" s="139"/>
      <c r="L38" s="138">
        <v>3506.25</v>
      </c>
      <c r="M38" s="260">
        <f>K38*L38</f>
        <v>0</v>
      </c>
      <c r="N38" s="18"/>
      <c r="O38" s="18"/>
    </row>
    <row r="39" spans="1:28" s="18" customFormat="1" ht="24" customHeight="1">
      <c r="C39" s="385"/>
      <c r="D39" s="385"/>
      <c r="E39" s="385"/>
      <c r="F39" s="385"/>
      <c r="G39" s="385"/>
      <c r="H39" s="385"/>
      <c r="I39" s="385"/>
      <c r="J39" s="61"/>
      <c r="K39" s="373" t="s">
        <v>82</v>
      </c>
      <c r="L39" s="373"/>
      <c r="M39" s="145">
        <f>SUM(M9:M38)</f>
        <v>0</v>
      </c>
      <c r="P39" s="13"/>
      <c r="Q39" s="13"/>
      <c r="R39" s="13"/>
      <c r="S39" s="13"/>
      <c r="T39" s="13"/>
      <c r="U39" s="13"/>
      <c r="V39" s="13"/>
      <c r="W39" s="13"/>
      <c r="X39" s="13"/>
      <c r="Y39" s="13"/>
      <c r="Z39" s="13"/>
      <c r="AA39" s="13"/>
      <c r="AB39" s="13"/>
    </row>
    <row r="40" spans="1:28" s="18" customFormat="1" ht="24" customHeight="1">
      <c r="C40" s="381" t="s">
        <v>619</v>
      </c>
      <c r="D40" s="382"/>
      <c r="E40" s="382"/>
      <c r="F40" s="382"/>
      <c r="G40" s="382"/>
      <c r="H40" s="382"/>
      <c r="I40" s="383"/>
      <c r="J40" s="61"/>
      <c r="K40" s="373" t="s">
        <v>33</v>
      </c>
      <c r="L40" s="373"/>
      <c r="M40" s="144">
        <f>M39*15%</f>
        <v>0</v>
      </c>
      <c r="P40" s="13"/>
      <c r="Q40" s="13"/>
      <c r="R40" s="13"/>
      <c r="S40" s="13"/>
      <c r="T40" s="13"/>
      <c r="U40" s="13"/>
      <c r="V40" s="13"/>
      <c r="W40" s="13"/>
      <c r="X40" s="13"/>
      <c r="Y40" s="13"/>
      <c r="Z40" s="13"/>
      <c r="AA40" s="13"/>
      <c r="AB40" s="13"/>
    </row>
    <row r="41" spans="1:28" s="18" customFormat="1" ht="24" customHeight="1" thickBot="1">
      <c r="C41" s="384"/>
      <c r="D41" s="385"/>
      <c r="E41" s="385"/>
      <c r="F41" s="385"/>
      <c r="G41" s="385"/>
      <c r="H41" s="385"/>
      <c r="I41" s="386"/>
      <c r="J41" s="61"/>
      <c r="K41" s="449" t="s">
        <v>83</v>
      </c>
      <c r="L41" s="449"/>
      <c r="M41" s="143">
        <f>M39+M40</f>
        <v>0</v>
      </c>
      <c r="P41" s="13"/>
      <c r="Q41" s="13"/>
      <c r="R41" s="13"/>
      <c r="S41" s="13"/>
      <c r="T41" s="13"/>
      <c r="U41" s="13"/>
      <c r="V41" s="13"/>
      <c r="W41" s="13"/>
      <c r="X41" s="13"/>
      <c r="Y41" s="13"/>
      <c r="Z41" s="13"/>
      <c r="AA41" s="13"/>
      <c r="AB41" s="13"/>
    </row>
    <row r="42" spans="1:28" ht="61.8" customHeight="1">
      <c r="A42" s="18"/>
      <c r="B42" s="18"/>
      <c r="C42" s="387"/>
      <c r="D42" s="388"/>
      <c r="E42" s="388"/>
      <c r="F42" s="388"/>
      <c r="G42" s="388"/>
      <c r="H42" s="388"/>
      <c r="I42" s="389"/>
      <c r="J42" s="18"/>
      <c r="K42" s="29"/>
      <c r="L42" s="31"/>
      <c r="M42" s="31"/>
      <c r="N42" s="18"/>
      <c r="O42" s="18"/>
    </row>
    <row r="43" spans="1:28" ht="9.6" customHeight="1" thickBot="1">
      <c r="A43" s="18"/>
      <c r="B43" s="18"/>
      <c r="C43" s="18"/>
      <c r="D43" s="18"/>
      <c r="E43" s="18"/>
      <c r="F43" s="18"/>
      <c r="G43" s="18"/>
      <c r="H43" s="18"/>
      <c r="I43" s="18"/>
      <c r="J43" s="18"/>
      <c r="K43" s="29"/>
      <c r="L43" s="31"/>
      <c r="M43" s="31"/>
      <c r="N43" s="18"/>
      <c r="O43" s="18"/>
    </row>
    <row r="44" spans="1:28" s="5" customFormat="1" ht="40.35" customHeight="1" thickBot="1">
      <c r="A44" s="17"/>
      <c r="C44" s="441" t="str">
        <f>Summary!C47</f>
        <v xml:space="preserve">SUBMIT COMPLETED ORDER FORMS TO: nicole@exposolutions.co.za </v>
      </c>
      <c r="D44" s="442"/>
      <c r="E44" s="442"/>
      <c r="F44" s="442"/>
      <c r="G44" s="442"/>
      <c r="H44" s="442"/>
      <c r="I44" s="442"/>
      <c r="J44" s="442"/>
      <c r="K44" s="442"/>
      <c r="L44" s="442"/>
      <c r="M44" s="442"/>
      <c r="N44" s="443"/>
      <c r="O44" s="18"/>
      <c r="P44" s="62"/>
      <c r="Q44" s="62"/>
    </row>
    <row r="45" spans="1:28" s="5" customFormat="1" ht="10.35" customHeight="1">
      <c r="A45" s="17"/>
      <c r="B45" s="17"/>
      <c r="C45" s="17"/>
      <c r="D45" s="17"/>
      <c r="E45" s="17"/>
      <c r="F45" s="17"/>
      <c r="G45" s="17"/>
      <c r="H45" s="17"/>
      <c r="I45" s="17"/>
      <c r="J45" s="17"/>
      <c r="K45" s="17"/>
      <c r="L45" s="19"/>
      <c r="M45" s="17"/>
      <c r="N45" s="17"/>
      <c r="O45" s="17"/>
    </row>
    <row r="46" spans="1:28" s="5" customFormat="1" ht="61.35" customHeight="1">
      <c r="A46" s="17"/>
      <c r="C46" s="353" t="s">
        <v>599</v>
      </c>
      <c r="D46" s="354"/>
      <c r="E46" s="354"/>
      <c r="F46" s="354"/>
      <c r="G46" s="354"/>
      <c r="H46" s="354"/>
      <c r="I46" s="354"/>
      <c r="J46" s="354"/>
      <c r="K46" s="354"/>
      <c r="L46" s="354"/>
      <c r="M46" s="354"/>
      <c r="N46" s="355"/>
      <c r="O46" s="17"/>
    </row>
    <row r="47" spans="1:28" s="5" customFormat="1" ht="8.1" customHeight="1">
      <c r="A47" s="17"/>
      <c r="B47" s="17"/>
      <c r="C47" s="34"/>
      <c r="D47" s="34"/>
      <c r="E47" s="34"/>
      <c r="F47" s="34"/>
      <c r="G47" s="34"/>
      <c r="H47" s="34"/>
      <c r="I47" s="34"/>
      <c r="J47" s="34"/>
      <c r="K47" s="34"/>
      <c r="L47" s="35"/>
      <c r="M47" s="34"/>
      <c r="N47" s="17"/>
      <c r="O47" s="17"/>
    </row>
    <row r="48" spans="1:28" s="5" customFormat="1" ht="30" customHeight="1">
      <c r="A48" s="17"/>
      <c r="C48" s="316" t="str">
        <f>Summary!C49</f>
        <v>INTERNATIONAL GYNECOLOGIC CANCER SOCIETY GLOBAL MEETING  |  5 - 7 NOVEMBER 2025  | CENTURY CITY CONVENTION CENTRE</v>
      </c>
      <c r="D48" s="317"/>
      <c r="E48" s="317"/>
      <c r="F48" s="317"/>
      <c r="G48" s="317"/>
      <c r="H48" s="317"/>
      <c r="I48" s="317"/>
      <c r="J48" s="317"/>
      <c r="K48" s="317"/>
      <c r="L48" s="317"/>
      <c r="M48" s="317"/>
      <c r="N48" s="318"/>
      <c r="O48" s="17"/>
    </row>
    <row r="49" spans="1:15" s="5" customFormat="1" ht="61.35" customHeight="1">
      <c r="A49" s="17"/>
      <c r="C49" s="80"/>
      <c r="D49" s="80"/>
      <c r="E49" s="80"/>
      <c r="F49" s="80"/>
      <c r="G49" s="80"/>
      <c r="H49" s="80"/>
      <c r="I49" s="80"/>
      <c r="J49" s="80"/>
      <c r="K49" s="80"/>
      <c r="L49" s="80"/>
      <c r="M49" s="155"/>
      <c r="N49" s="17"/>
      <c r="O49" s="17"/>
    </row>
    <row r="50" spans="1:15" s="5" customFormat="1" ht="5.0999999999999996" customHeight="1">
      <c r="A50" s="142"/>
      <c r="B50" s="142"/>
      <c r="C50" s="142"/>
      <c r="D50" s="142"/>
      <c r="E50" s="142"/>
      <c r="F50" s="142"/>
      <c r="G50" s="142"/>
      <c r="H50" s="142"/>
      <c r="I50" s="142"/>
      <c r="J50" s="17"/>
      <c r="K50" s="17"/>
      <c r="L50" s="19"/>
      <c r="M50" s="17"/>
      <c r="N50" s="17"/>
      <c r="O50" s="17"/>
    </row>
    <row r="62" spans="1:15" ht="17.399999999999999">
      <c r="C62" s="127"/>
    </row>
  </sheetData>
  <sheetProtection algorithmName="SHA-512" hashValue="Q5CJ3XBjVBaHHoCF2SbLceyLEu3wCxA8ZyddtNCV0glPrN1Z9xhE8xLjTY4DWCjEjk5CZ8UUmW33DC4geOjV6g==" saltValue="HHDqr371SV1eTe8yR+bMQQ==" spinCount="100000" sheet="1" objects="1" scenarios="1"/>
  <protectedRanges>
    <protectedRange sqref="H1:N1" name="Range1"/>
    <protectedRange sqref="C44" name="Submission Details_1"/>
  </protectedRanges>
  <mergeCells count="99">
    <mergeCell ref="C2:C3"/>
    <mergeCell ref="K3:M3"/>
    <mergeCell ref="C5:M5"/>
    <mergeCell ref="C7:D7"/>
    <mergeCell ref="E7:H7"/>
    <mergeCell ref="I7:J7"/>
    <mergeCell ref="C6:N6"/>
    <mergeCell ref="C8:M8"/>
    <mergeCell ref="C9:D9"/>
    <mergeCell ref="E9:H9"/>
    <mergeCell ref="I9:J9"/>
    <mergeCell ref="C15:D15"/>
    <mergeCell ref="E15:H15"/>
    <mergeCell ref="I15:J15"/>
    <mergeCell ref="C12:D12"/>
    <mergeCell ref="E12:H12"/>
    <mergeCell ref="I12:J12"/>
    <mergeCell ref="C10:D10"/>
    <mergeCell ref="E10:H10"/>
    <mergeCell ref="I10:J10"/>
    <mergeCell ref="C13:D13"/>
    <mergeCell ref="E13:H13"/>
    <mergeCell ref="I13:J13"/>
    <mergeCell ref="C18:D18"/>
    <mergeCell ref="E18:H18"/>
    <mergeCell ref="I18:J18"/>
    <mergeCell ref="C24:D24"/>
    <mergeCell ref="E24:H24"/>
    <mergeCell ref="I24:J24"/>
    <mergeCell ref="C21:D21"/>
    <mergeCell ref="E21:H21"/>
    <mergeCell ref="I21:J21"/>
    <mergeCell ref="C23:D23"/>
    <mergeCell ref="E23:H23"/>
    <mergeCell ref="I23:J23"/>
    <mergeCell ref="C20:D20"/>
    <mergeCell ref="E20:H20"/>
    <mergeCell ref="I20:J20"/>
    <mergeCell ref="C22:D22"/>
    <mergeCell ref="C25:M25"/>
    <mergeCell ref="C26:D26"/>
    <mergeCell ref="E26:H26"/>
    <mergeCell ref="I26:J26"/>
    <mergeCell ref="C27:D27"/>
    <mergeCell ref="E27:H27"/>
    <mergeCell ref="I27:J27"/>
    <mergeCell ref="C28:D28"/>
    <mergeCell ref="E28:H28"/>
    <mergeCell ref="I28:J28"/>
    <mergeCell ref="C29:D29"/>
    <mergeCell ref="E29:H29"/>
    <mergeCell ref="I29:J29"/>
    <mergeCell ref="C30:D30"/>
    <mergeCell ref="E30:H30"/>
    <mergeCell ref="I30:J30"/>
    <mergeCell ref="C31:M31"/>
    <mergeCell ref="C32:D32"/>
    <mergeCell ref="E32:H32"/>
    <mergeCell ref="I32:J32"/>
    <mergeCell ref="E37:H37"/>
    <mergeCell ref="I37:J37"/>
    <mergeCell ref="C33:D33"/>
    <mergeCell ref="E33:H33"/>
    <mergeCell ref="I33:J33"/>
    <mergeCell ref="C34:D34"/>
    <mergeCell ref="E34:H34"/>
    <mergeCell ref="I34:J34"/>
    <mergeCell ref="I17:J17"/>
    <mergeCell ref="C44:N44"/>
    <mergeCell ref="C46:N46"/>
    <mergeCell ref="C48:N48"/>
    <mergeCell ref="C38:D38"/>
    <mergeCell ref="E38:H38"/>
    <mergeCell ref="C39:I39"/>
    <mergeCell ref="K39:L39"/>
    <mergeCell ref="K40:L40"/>
    <mergeCell ref="C40:I42"/>
    <mergeCell ref="C35:M35"/>
    <mergeCell ref="C36:D36"/>
    <mergeCell ref="E36:H36"/>
    <mergeCell ref="I36:J36"/>
    <mergeCell ref="K41:L41"/>
    <mergeCell ref="C37:D37"/>
    <mergeCell ref="E22:H22"/>
    <mergeCell ref="I22:J22"/>
    <mergeCell ref="C11:D11"/>
    <mergeCell ref="E11:H11"/>
    <mergeCell ref="I11:J11"/>
    <mergeCell ref="C14:D14"/>
    <mergeCell ref="E14:H14"/>
    <mergeCell ref="I14:J14"/>
    <mergeCell ref="C16:D16"/>
    <mergeCell ref="E16:H16"/>
    <mergeCell ref="I16:J16"/>
    <mergeCell ref="C19:D19"/>
    <mergeCell ref="E19:H19"/>
    <mergeCell ref="I19:J19"/>
    <mergeCell ref="C17:D17"/>
    <mergeCell ref="E17:H17"/>
  </mergeCells>
  <pageMargins left="0.7" right="0.7" top="0.75" bottom="0.75" header="0.3" footer="0.3"/>
  <pageSetup paperSize="9" scale="6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9561E-2CF7-4918-A49F-9137FDCCC5FB}">
  <sheetPr>
    <tabColor theme="0" tint="-0.14999847407452621"/>
    <pageSetUpPr fitToPage="1"/>
  </sheetPr>
  <dimension ref="A1:Q105"/>
  <sheetViews>
    <sheetView view="pageBreakPreview" zoomScale="90" zoomScaleNormal="100" zoomScaleSheetLayoutView="90" workbookViewId="0">
      <selection activeCell="A101" sqref="A101"/>
    </sheetView>
  </sheetViews>
  <sheetFormatPr defaultColWidth="8.6640625" defaultRowHeight="14.4"/>
  <cols>
    <col min="1" max="14" width="8.77734375" style="38" customWidth="1"/>
    <col min="15" max="17" width="8.77734375" customWidth="1"/>
  </cols>
  <sheetData>
    <row r="1" spans="1:17">
      <c r="A1" s="368"/>
      <c r="B1" s="368"/>
      <c r="C1" s="368"/>
      <c r="D1" s="368"/>
      <c r="E1" s="368"/>
      <c r="F1" s="368"/>
      <c r="G1" s="368"/>
      <c r="H1" s="368"/>
      <c r="I1" s="368"/>
      <c r="J1" s="368"/>
      <c r="K1" s="368"/>
      <c r="L1" s="368"/>
      <c r="M1" s="77"/>
      <c r="N1" s="77"/>
      <c r="O1" s="77"/>
      <c r="P1" s="77"/>
      <c r="Q1" s="77"/>
    </row>
    <row r="2" spans="1:17">
      <c r="A2" s="368"/>
      <c r="B2" s="368"/>
      <c r="C2" s="368"/>
      <c r="D2" s="368"/>
      <c r="E2" s="368"/>
      <c r="F2" s="368"/>
      <c r="G2" s="368"/>
      <c r="H2" s="368"/>
      <c r="I2" s="368"/>
      <c r="J2" s="368"/>
      <c r="K2" s="368"/>
      <c r="L2" s="368"/>
      <c r="M2" s="77"/>
      <c r="N2" s="77"/>
      <c r="O2" s="77"/>
      <c r="P2" s="77"/>
      <c r="Q2" s="77"/>
    </row>
    <row r="3" spans="1:17">
      <c r="A3" s="368"/>
      <c r="B3" s="368"/>
      <c r="C3" s="368"/>
      <c r="D3" s="368"/>
      <c r="E3" s="368"/>
      <c r="F3" s="368"/>
      <c r="G3" s="368"/>
      <c r="H3" s="368"/>
      <c r="I3" s="368"/>
      <c r="J3" s="368"/>
      <c r="K3" s="368"/>
      <c r="L3" s="368"/>
      <c r="M3" s="77"/>
      <c r="N3" s="77"/>
      <c r="O3" s="77"/>
      <c r="P3" s="77"/>
      <c r="Q3" s="77"/>
    </row>
    <row r="4" spans="1:17">
      <c r="A4" s="368"/>
      <c r="B4" s="368"/>
      <c r="C4" s="368"/>
      <c r="D4" s="368"/>
      <c r="E4" s="368"/>
      <c r="F4" s="368"/>
      <c r="G4" s="368"/>
      <c r="H4" s="368"/>
      <c r="I4" s="368"/>
      <c r="J4" s="368"/>
      <c r="K4" s="368"/>
      <c r="L4" s="368"/>
      <c r="M4" s="77"/>
      <c r="N4" s="77"/>
      <c r="O4" s="77"/>
      <c r="P4" s="77"/>
      <c r="Q4" s="77"/>
    </row>
    <row r="5" spans="1:17">
      <c r="A5" s="368"/>
      <c r="B5" s="368"/>
      <c r="C5" s="368"/>
      <c r="D5" s="368"/>
      <c r="E5" s="368"/>
      <c r="F5" s="368"/>
      <c r="G5" s="368"/>
      <c r="H5" s="368"/>
      <c r="I5" s="368"/>
      <c r="J5" s="368"/>
      <c r="K5" s="368"/>
      <c r="L5" s="368"/>
      <c r="M5" s="77"/>
      <c r="N5" s="77"/>
      <c r="O5" s="77"/>
      <c r="P5" s="77"/>
      <c r="Q5" s="77"/>
    </row>
    <row r="6" spans="1:17">
      <c r="A6" s="368"/>
      <c r="B6" s="368"/>
      <c r="C6" s="368"/>
      <c r="D6" s="368"/>
      <c r="E6" s="368"/>
      <c r="F6" s="368"/>
      <c r="G6" s="368"/>
      <c r="H6" s="368"/>
      <c r="I6" s="368"/>
      <c r="J6" s="368"/>
      <c r="K6" s="368"/>
      <c r="L6" s="368"/>
      <c r="M6" s="77"/>
      <c r="N6" s="77"/>
      <c r="O6" s="77"/>
      <c r="P6" s="77"/>
      <c r="Q6" s="77"/>
    </row>
    <row r="7" spans="1:17">
      <c r="A7" s="368"/>
      <c r="B7" s="368"/>
      <c r="C7" s="368"/>
      <c r="D7" s="368"/>
      <c r="E7" s="368"/>
      <c r="F7" s="368"/>
      <c r="G7" s="368"/>
      <c r="H7" s="368"/>
      <c r="I7" s="368"/>
      <c r="J7" s="368"/>
      <c r="K7" s="368"/>
      <c r="L7" s="368"/>
      <c r="M7" s="77"/>
      <c r="N7" s="77"/>
      <c r="O7" s="77"/>
      <c r="P7" s="77"/>
      <c r="Q7" s="77"/>
    </row>
    <row r="8" spans="1:17">
      <c r="A8" s="368"/>
      <c r="B8" s="368"/>
      <c r="C8" s="368"/>
      <c r="D8" s="368"/>
      <c r="E8" s="368"/>
      <c r="F8" s="368"/>
      <c r="G8" s="368"/>
      <c r="H8" s="368"/>
      <c r="I8" s="368"/>
      <c r="J8" s="368"/>
      <c r="K8" s="368"/>
      <c r="L8" s="368"/>
      <c r="M8" s="77"/>
      <c r="N8" s="77"/>
      <c r="O8" s="77"/>
      <c r="P8" s="77"/>
      <c r="Q8" s="77"/>
    </row>
    <row r="9" spans="1:17">
      <c r="A9" s="368"/>
      <c r="B9" s="368"/>
      <c r="C9" s="368"/>
      <c r="D9" s="368"/>
      <c r="E9" s="368"/>
      <c r="F9" s="368"/>
      <c r="G9" s="368"/>
      <c r="H9" s="368"/>
      <c r="I9" s="368"/>
      <c r="J9" s="368"/>
      <c r="K9" s="368"/>
      <c r="L9" s="368"/>
      <c r="M9" s="77"/>
      <c r="N9" s="77"/>
      <c r="O9" s="77"/>
      <c r="P9" s="77"/>
      <c r="Q9" s="77"/>
    </row>
    <row r="10" spans="1:17">
      <c r="A10" s="368"/>
      <c r="B10" s="368"/>
      <c r="C10" s="368"/>
      <c r="D10" s="368"/>
      <c r="E10" s="368"/>
      <c r="F10" s="368"/>
      <c r="G10" s="368"/>
      <c r="H10" s="368"/>
      <c r="I10" s="368"/>
      <c r="J10" s="368"/>
      <c r="K10" s="368"/>
      <c r="L10" s="368"/>
      <c r="M10" s="77"/>
      <c r="N10" s="77"/>
      <c r="O10" s="77"/>
      <c r="P10" s="77"/>
      <c r="Q10" s="77"/>
    </row>
    <row r="11" spans="1:17">
      <c r="A11" s="368"/>
      <c r="B11" s="368"/>
      <c r="C11" s="368"/>
      <c r="D11" s="368"/>
      <c r="E11" s="368"/>
      <c r="F11" s="368"/>
      <c r="G11" s="368"/>
      <c r="H11" s="368"/>
      <c r="I11" s="368"/>
      <c r="J11" s="368"/>
      <c r="K11" s="368"/>
      <c r="L11" s="368"/>
      <c r="M11" s="77"/>
      <c r="N11" s="77"/>
      <c r="O11" s="77"/>
      <c r="P11" s="77"/>
      <c r="Q11" s="77"/>
    </row>
    <row r="12" spans="1:17">
      <c r="A12" s="368"/>
      <c r="B12" s="368"/>
      <c r="C12" s="368"/>
      <c r="D12" s="368"/>
      <c r="E12" s="368"/>
      <c r="F12" s="368"/>
      <c r="G12" s="368"/>
      <c r="H12" s="368"/>
      <c r="I12" s="368"/>
      <c r="J12" s="368"/>
      <c r="K12" s="368"/>
      <c r="L12" s="368"/>
      <c r="M12" s="77"/>
      <c r="N12" s="77"/>
      <c r="O12" s="77"/>
      <c r="P12" s="77"/>
      <c r="Q12" s="77"/>
    </row>
    <row r="13" spans="1:17">
      <c r="A13" s="368"/>
      <c r="B13" s="368"/>
      <c r="C13" s="368"/>
      <c r="D13" s="368"/>
      <c r="E13" s="368"/>
      <c r="F13" s="368"/>
      <c r="G13" s="368"/>
      <c r="H13" s="368"/>
      <c r="I13" s="368"/>
      <c r="J13" s="368"/>
      <c r="K13" s="368"/>
      <c r="L13" s="368"/>
      <c r="M13" s="77"/>
      <c r="N13" s="77"/>
      <c r="O13" s="77"/>
      <c r="P13" s="77"/>
      <c r="Q13" s="77"/>
    </row>
    <row r="14" spans="1:17">
      <c r="A14" s="368"/>
      <c r="B14" s="368"/>
      <c r="C14" s="368"/>
      <c r="D14" s="368"/>
      <c r="E14" s="368"/>
      <c r="F14" s="368"/>
      <c r="G14" s="368"/>
      <c r="H14" s="368"/>
      <c r="I14" s="368"/>
      <c r="J14" s="368"/>
      <c r="K14" s="368"/>
      <c r="L14" s="368"/>
      <c r="M14" s="77"/>
      <c r="N14" s="77"/>
      <c r="O14" s="77"/>
      <c r="P14" s="77"/>
      <c r="Q14" s="77"/>
    </row>
    <row r="15" spans="1:17">
      <c r="A15" s="368"/>
      <c r="B15" s="368"/>
      <c r="C15" s="368"/>
      <c r="D15" s="368"/>
      <c r="E15" s="368"/>
      <c r="F15" s="368"/>
      <c r="G15" s="368"/>
      <c r="H15" s="368"/>
      <c r="I15" s="368"/>
      <c r="J15" s="368"/>
      <c r="K15" s="368"/>
      <c r="L15" s="368"/>
      <c r="M15" s="77"/>
      <c r="N15" s="77"/>
      <c r="O15" s="77"/>
      <c r="P15" s="77"/>
      <c r="Q15" s="77"/>
    </row>
    <row r="16" spans="1:17">
      <c r="A16" s="368"/>
      <c r="B16" s="368"/>
      <c r="C16" s="368"/>
      <c r="D16" s="368"/>
      <c r="E16" s="368"/>
      <c r="F16" s="368"/>
      <c r="G16" s="368"/>
      <c r="H16" s="368"/>
      <c r="I16" s="368"/>
      <c r="J16" s="368"/>
      <c r="K16" s="368"/>
      <c r="L16" s="368"/>
      <c r="M16" s="77"/>
      <c r="N16" s="77"/>
      <c r="O16" s="77"/>
      <c r="P16" s="77"/>
      <c r="Q16" s="77"/>
    </row>
    <row r="17" spans="1:17">
      <c r="A17" s="368"/>
      <c r="B17" s="368"/>
      <c r="C17" s="368"/>
      <c r="D17" s="368"/>
      <c r="E17" s="368"/>
      <c r="F17" s="368"/>
      <c r="G17" s="368"/>
      <c r="H17" s="368"/>
      <c r="I17" s="368"/>
      <c r="J17" s="368"/>
      <c r="K17" s="368"/>
      <c r="L17" s="368"/>
      <c r="M17" s="77"/>
      <c r="N17" s="77"/>
      <c r="O17" s="77"/>
      <c r="P17" s="77"/>
      <c r="Q17" s="77"/>
    </row>
    <row r="18" spans="1:17">
      <c r="A18" s="368"/>
      <c r="B18" s="368"/>
      <c r="C18" s="368"/>
      <c r="D18" s="368"/>
      <c r="E18" s="368"/>
      <c r="F18" s="368"/>
      <c r="G18" s="368"/>
      <c r="H18" s="368"/>
      <c r="I18" s="368"/>
      <c r="J18" s="368"/>
      <c r="K18" s="368"/>
      <c r="L18" s="368"/>
      <c r="M18" s="77"/>
      <c r="N18" s="77"/>
      <c r="O18" s="77"/>
      <c r="P18" s="77"/>
      <c r="Q18" s="77"/>
    </row>
    <row r="19" spans="1:17">
      <c r="A19" s="368"/>
      <c r="B19" s="368"/>
      <c r="C19" s="368"/>
      <c r="D19" s="368"/>
      <c r="E19" s="368"/>
      <c r="F19" s="368"/>
      <c r="G19" s="368"/>
      <c r="H19" s="368"/>
      <c r="I19" s="368"/>
      <c r="J19" s="368"/>
      <c r="K19" s="368"/>
      <c r="L19" s="368"/>
      <c r="M19" s="77"/>
      <c r="N19" s="77"/>
      <c r="O19" s="77"/>
      <c r="P19" s="77"/>
      <c r="Q19" s="77"/>
    </row>
    <row r="20" spans="1:17">
      <c r="A20" s="368"/>
      <c r="B20" s="368"/>
      <c r="C20" s="368"/>
      <c r="D20" s="368"/>
      <c r="E20" s="368"/>
      <c r="F20" s="368"/>
      <c r="G20" s="368"/>
      <c r="H20" s="368"/>
      <c r="I20" s="368"/>
      <c r="J20" s="368"/>
      <c r="K20" s="368"/>
      <c r="L20" s="368"/>
      <c r="M20" s="77"/>
      <c r="N20" s="77"/>
      <c r="O20" s="77"/>
      <c r="P20" s="77"/>
      <c r="Q20" s="77"/>
    </row>
    <row r="21" spans="1:17">
      <c r="A21" s="368"/>
      <c r="B21" s="368"/>
      <c r="C21" s="368"/>
      <c r="D21" s="368"/>
      <c r="E21" s="368"/>
      <c r="F21" s="368"/>
      <c r="G21" s="368"/>
      <c r="H21" s="368"/>
      <c r="I21" s="368"/>
      <c r="J21" s="368"/>
      <c r="K21" s="368"/>
      <c r="L21" s="368"/>
      <c r="M21" s="77"/>
      <c r="N21" s="77"/>
      <c r="O21" s="77"/>
      <c r="P21" s="77"/>
      <c r="Q21" s="77"/>
    </row>
    <row r="22" spans="1:17">
      <c r="A22" s="368"/>
      <c r="B22" s="368"/>
      <c r="C22" s="368"/>
      <c r="D22" s="368"/>
      <c r="E22" s="368"/>
      <c r="F22" s="368"/>
      <c r="G22" s="368"/>
      <c r="H22" s="368"/>
      <c r="I22" s="368"/>
      <c r="J22" s="368"/>
      <c r="K22" s="368"/>
      <c r="L22" s="368"/>
      <c r="M22" s="77"/>
      <c r="N22" s="77"/>
      <c r="O22" s="77"/>
      <c r="P22" s="77"/>
      <c r="Q22" s="77"/>
    </row>
    <row r="23" spans="1:17">
      <c r="A23" s="368"/>
      <c r="B23" s="368"/>
      <c r="C23" s="368"/>
      <c r="D23" s="368"/>
      <c r="E23" s="368"/>
      <c r="F23" s="368"/>
      <c r="G23" s="368"/>
      <c r="H23" s="368"/>
      <c r="I23" s="368"/>
      <c r="J23" s="368"/>
      <c r="K23" s="368"/>
      <c r="L23" s="368"/>
      <c r="M23" s="77"/>
      <c r="N23" s="77"/>
      <c r="O23" s="77"/>
      <c r="P23" s="77"/>
      <c r="Q23" s="77"/>
    </row>
    <row r="24" spans="1:17">
      <c r="A24" s="368"/>
      <c r="B24" s="368"/>
      <c r="C24" s="368"/>
      <c r="D24" s="368"/>
      <c r="E24" s="368"/>
      <c r="F24" s="368"/>
      <c r="G24" s="368"/>
      <c r="H24" s="368"/>
      <c r="I24" s="368"/>
      <c r="J24" s="368"/>
      <c r="K24" s="368"/>
      <c r="L24" s="368"/>
      <c r="M24" s="77"/>
      <c r="N24" s="77"/>
      <c r="O24" s="77"/>
      <c r="P24" s="77"/>
      <c r="Q24" s="77"/>
    </row>
    <row r="25" spans="1:17">
      <c r="A25" s="368"/>
      <c r="B25" s="368"/>
      <c r="C25" s="368"/>
      <c r="D25" s="368"/>
      <c r="E25" s="368"/>
      <c r="F25" s="368"/>
      <c r="G25" s="368"/>
      <c r="H25" s="368"/>
      <c r="I25" s="368"/>
      <c r="J25" s="368"/>
      <c r="K25" s="368"/>
      <c r="L25" s="368"/>
      <c r="M25" s="77"/>
      <c r="N25" s="77"/>
      <c r="O25" s="77"/>
      <c r="P25" s="77"/>
      <c r="Q25" s="77"/>
    </row>
    <row r="26" spans="1:17">
      <c r="A26" s="368"/>
      <c r="B26" s="368"/>
      <c r="C26" s="368"/>
      <c r="D26" s="368"/>
      <c r="E26" s="368"/>
      <c r="F26" s="368"/>
      <c r="G26" s="368"/>
      <c r="H26" s="368"/>
      <c r="I26" s="368"/>
      <c r="J26" s="368"/>
      <c r="K26" s="368"/>
      <c r="L26" s="368"/>
      <c r="M26" s="77"/>
      <c r="N26" s="77"/>
      <c r="O26" s="77"/>
      <c r="P26" s="77"/>
      <c r="Q26" s="77"/>
    </row>
    <row r="27" spans="1:17">
      <c r="A27" s="368"/>
      <c r="B27" s="368"/>
      <c r="C27" s="368"/>
      <c r="D27" s="368"/>
      <c r="E27" s="368"/>
      <c r="F27" s="368"/>
      <c r="G27" s="368"/>
      <c r="H27" s="368"/>
      <c r="I27" s="368"/>
      <c r="J27" s="368"/>
      <c r="K27" s="368"/>
      <c r="L27" s="368"/>
      <c r="M27" s="77"/>
      <c r="N27" s="77"/>
      <c r="O27" s="77"/>
      <c r="P27" s="77"/>
      <c r="Q27" s="77"/>
    </row>
    <row r="28" spans="1:17">
      <c r="A28" s="368"/>
      <c r="B28" s="368"/>
      <c r="C28" s="368"/>
      <c r="D28" s="368"/>
      <c r="E28" s="368"/>
      <c r="F28" s="368"/>
      <c r="G28" s="368"/>
      <c r="H28" s="368"/>
      <c r="I28" s="368"/>
      <c r="J28" s="368"/>
      <c r="K28" s="368"/>
      <c r="L28" s="368"/>
      <c r="M28" s="77"/>
      <c r="N28" s="77"/>
      <c r="O28" s="77"/>
      <c r="P28" s="77"/>
      <c r="Q28" s="77"/>
    </row>
    <row r="29" spans="1:17">
      <c r="A29" s="368"/>
      <c r="B29" s="368"/>
      <c r="C29" s="368"/>
      <c r="D29" s="368"/>
      <c r="E29" s="368"/>
      <c r="F29" s="368"/>
      <c r="G29" s="368"/>
      <c r="H29" s="368"/>
      <c r="I29" s="368"/>
      <c r="J29" s="368"/>
      <c r="K29" s="368"/>
      <c r="L29" s="368"/>
      <c r="M29" s="77"/>
      <c r="N29" s="77"/>
      <c r="O29" s="77"/>
      <c r="P29" s="77"/>
      <c r="Q29" s="77"/>
    </row>
    <row r="30" spans="1:17">
      <c r="A30" s="368"/>
      <c r="B30" s="368"/>
      <c r="C30" s="368"/>
      <c r="D30" s="368"/>
      <c r="E30" s="368"/>
      <c r="F30" s="368"/>
      <c r="G30" s="368"/>
      <c r="H30" s="368"/>
      <c r="I30" s="368"/>
      <c r="J30" s="368"/>
      <c r="K30" s="368"/>
      <c r="L30" s="368"/>
      <c r="M30" s="77"/>
      <c r="N30" s="77"/>
      <c r="O30" s="77"/>
      <c r="P30" s="77"/>
      <c r="Q30" s="77"/>
    </row>
    <row r="31" spans="1:17">
      <c r="A31" s="368"/>
      <c r="B31" s="368"/>
      <c r="C31" s="368"/>
      <c r="D31" s="368"/>
      <c r="E31" s="368"/>
      <c r="F31" s="368"/>
      <c r="G31" s="368"/>
      <c r="H31" s="368"/>
      <c r="I31" s="368"/>
      <c r="J31" s="368"/>
      <c r="K31" s="368"/>
      <c r="L31" s="368"/>
      <c r="M31" s="77"/>
      <c r="N31" s="77"/>
      <c r="O31" s="77"/>
      <c r="P31" s="77"/>
      <c r="Q31" s="77"/>
    </row>
    <row r="32" spans="1:17">
      <c r="A32" s="368"/>
      <c r="B32" s="368"/>
      <c r="C32" s="368"/>
      <c r="D32" s="368"/>
      <c r="E32" s="368"/>
      <c r="F32" s="368"/>
      <c r="G32" s="368"/>
      <c r="H32" s="368"/>
      <c r="I32" s="368"/>
      <c r="J32" s="368"/>
      <c r="K32" s="368"/>
      <c r="L32" s="368"/>
      <c r="M32" s="77"/>
      <c r="N32" s="77"/>
      <c r="O32" s="77"/>
      <c r="P32" s="77"/>
      <c r="Q32" s="77"/>
    </row>
    <row r="33" spans="1:17">
      <c r="A33" s="368"/>
      <c r="B33" s="368"/>
      <c r="C33" s="368"/>
      <c r="D33" s="368"/>
      <c r="E33" s="368"/>
      <c r="F33" s="368"/>
      <c r="G33" s="368"/>
      <c r="H33" s="368"/>
      <c r="I33" s="368"/>
      <c r="J33" s="368"/>
      <c r="K33" s="368"/>
      <c r="L33" s="368"/>
      <c r="M33" s="77"/>
      <c r="N33" s="77"/>
      <c r="O33" s="77"/>
      <c r="P33" s="77"/>
      <c r="Q33" s="77"/>
    </row>
    <row r="34" spans="1:17">
      <c r="A34" s="368"/>
      <c r="B34" s="368"/>
      <c r="C34" s="368"/>
      <c r="D34" s="368"/>
      <c r="E34" s="368"/>
      <c r="F34" s="368"/>
      <c r="G34" s="368"/>
      <c r="H34" s="368"/>
      <c r="I34" s="368"/>
      <c r="J34" s="368"/>
      <c r="K34" s="368"/>
      <c r="L34" s="368"/>
      <c r="M34" s="77"/>
      <c r="N34" s="77"/>
      <c r="O34" s="77"/>
      <c r="P34" s="77"/>
      <c r="Q34" s="77"/>
    </row>
    <row r="35" spans="1:17">
      <c r="A35" s="368"/>
      <c r="B35" s="368"/>
      <c r="C35" s="368"/>
      <c r="D35" s="368"/>
      <c r="E35" s="368"/>
      <c r="F35" s="368"/>
      <c r="G35" s="368"/>
      <c r="H35" s="368"/>
      <c r="I35" s="368"/>
      <c r="J35" s="368"/>
      <c r="K35" s="368"/>
      <c r="L35" s="368"/>
      <c r="M35" s="77"/>
      <c r="N35" s="77"/>
      <c r="O35" s="77"/>
      <c r="P35" s="77"/>
      <c r="Q35" s="77"/>
    </row>
    <row r="36" spans="1:17">
      <c r="A36" s="368"/>
      <c r="B36" s="368"/>
      <c r="C36" s="368"/>
      <c r="D36" s="368"/>
      <c r="E36" s="368"/>
      <c r="F36" s="368"/>
      <c r="G36" s="368"/>
      <c r="H36" s="368"/>
      <c r="I36" s="368"/>
      <c r="J36" s="368"/>
      <c r="K36" s="368"/>
      <c r="L36" s="368"/>
      <c r="M36" s="77"/>
      <c r="N36" s="77"/>
      <c r="O36" s="77"/>
      <c r="P36" s="77"/>
      <c r="Q36" s="77"/>
    </row>
    <row r="37" spans="1:17">
      <c r="A37" s="368"/>
      <c r="B37" s="368"/>
      <c r="C37" s="368"/>
      <c r="D37" s="368"/>
      <c r="E37" s="368"/>
      <c r="F37" s="368"/>
      <c r="G37" s="368"/>
      <c r="H37" s="368"/>
      <c r="I37" s="368"/>
      <c r="J37" s="368"/>
      <c r="K37" s="368"/>
      <c r="L37" s="368"/>
      <c r="M37" s="77"/>
      <c r="N37" s="77"/>
      <c r="O37" s="77"/>
      <c r="P37" s="77"/>
      <c r="Q37" s="77"/>
    </row>
    <row r="38" spans="1:17">
      <c r="A38" s="368"/>
      <c r="B38" s="368"/>
      <c r="C38" s="368"/>
      <c r="D38" s="368"/>
      <c r="E38" s="368"/>
      <c r="F38" s="368"/>
      <c r="G38" s="368"/>
      <c r="H38" s="368"/>
      <c r="I38" s="368"/>
      <c r="J38" s="368"/>
      <c r="K38" s="368"/>
      <c r="L38" s="368"/>
      <c r="M38" s="77"/>
      <c r="N38" s="77"/>
      <c r="O38" s="77"/>
      <c r="P38" s="77"/>
      <c r="Q38" s="77"/>
    </row>
    <row r="39" spans="1:17">
      <c r="A39" s="368"/>
      <c r="B39" s="368"/>
      <c r="C39" s="368"/>
      <c r="D39" s="368"/>
      <c r="E39" s="368"/>
      <c r="F39" s="368"/>
      <c r="G39" s="368"/>
      <c r="H39" s="368"/>
      <c r="I39" s="368"/>
      <c r="J39" s="368"/>
      <c r="K39" s="368"/>
      <c r="L39" s="368"/>
      <c r="M39" s="77"/>
      <c r="N39" s="77"/>
      <c r="O39" s="77"/>
      <c r="P39" s="77"/>
      <c r="Q39" s="77"/>
    </row>
    <row r="40" spans="1:17">
      <c r="A40" s="368"/>
      <c r="B40" s="368"/>
      <c r="C40" s="368"/>
      <c r="D40" s="368"/>
      <c r="E40" s="368"/>
      <c r="F40" s="368"/>
      <c r="G40" s="368"/>
      <c r="H40" s="368"/>
      <c r="I40" s="368"/>
      <c r="J40" s="368"/>
      <c r="K40" s="368"/>
      <c r="L40" s="368"/>
      <c r="M40" s="77"/>
      <c r="N40" s="77"/>
      <c r="O40" s="77"/>
      <c r="P40" s="77"/>
      <c r="Q40" s="77"/>
    </row>
    <row r="41" spans="1:17">
      <c r="A41" s="368"/>
      <c r="B41" s="368"/>
      <c r="C41" s="368"/>
      <c r="D41" s="368"/>
      <c r="E41" s="368"/>
      <c r="F41" s="368"/>
      <c r="G41" s="368"/>
      <c r="H41" s="368"/>
      <c r="I41" s="368"/>
      <c r="J41" s="368"/>
      <c r="K41" s="368"/>
      <c r="L41" s="368"/>
      <c r="M41" s="77"/>
      <c r="N41" s="77"/>
      <c r="O41" s="77"/>
      <c r="P41" s="77"/>
      <c r="Q41" s="77"/>
    </row>
    <row r="42" spans="1:17">
      <c r="A42" s="368"/>
      <c r="B42" s="368"/>
      <c r="C42" s="368"/>
      <c r="D42" s="368"/>
      <c r="E42" s="368"/>
      <c r="F42" s="368"/>
      <c r="G42" s="368"/>
      <c r="H42" s="368"/>
      <c r="I42" s="368"/>
      <c r="J42" s="368"/>
      <c r="K42" s="368"/>
      <c r="L42" s="368"/>
      <c r="M42" s="77"/>
      <c r="N42" s="77"/>
      <c r="O42" s="77"/>
      <c r="P42" s="77"/>
      <c r="Q42" s="77"/>
    </row>
    <row r="43" spans="1:17">
      <c r="A43" s="368"/>
      <c r="B43" s="368"/>
      <c r="C43" s="368"/>
      <c r="D43" s="368"/>
      <c r="E43" s="368"/>
      <c r="F43" s="368"/>
      <c r="G43" s="368"/>
      <c r="H43" s="368"/>
      <c r="I43" s="368"/>
      <c r="J43" s="368"/>
      <c r="K43" s="368"/>
      <c r="L43" s="368"/>
      <c r="M43" s="77"/>
      <c r="N43" s="77"/>
      <c r="O43" s="77"/>
      <c r="P43" s="77"/>
      <c r="Q43" s="77"/>
    </row>
    <row r="44" spans="1:17">
      <c r="A44" s="368"/>
      <c r="B44" s="368"/>
      <c r="C44" s="368"/>
      <c r="D44" s="368"/>
      <c r="E44" s="368"/>
      <c r="F44" s="368"/>
      <c r="G44" s="368"/>
      <c r="H44" s="368"/>
      <c r="I44" s="368"/>
      <c r="J44" s="368"/>
      <c r="K44" s="368"/>
      <c r="L44" s="368"/>
      <c r="M44" s="77"/>
      <c r="N44" s="77"/>
      <c r="O44" s="77"/>
      <c r="P44" s="77"/>
      <c r="Q44" s="77"/>
    </row>
    <row r="45" spans="1:17">
      <c r="A45" s="368"/>
      <c r="B45" s="368"/>
      <c r="C45" s="368"/>
      <c r="D45" s="368"/>
      <c r="E45" s="368"/>
      <c r="F45" s="368"/>
      <c r="G45" s="368"/>
      <c r="H45" s="368"/>
      <c r="I45" s="368"/>
      <c r="J45" s="368"/>
      <c r="K45" s="368"/>
      <c r="L45" s="368"/>
      <c r="M45" s="77"/>
      <c r="N45" s="77"/>
      <c r="O45" s="77"/>
      <c r="P45" s="77"/>
      <c r="Q45" s="77"/>
    </row>
    <row r="46" spans="1:17">
      <c r="A46" s="368"/>
      <c r="B46" s="368"/>
      <c r="C46" s="368"/>
      <c r="D46" s="368"/>
      <c r="E46" s="368"/>
      <c r="F46" s="368"/>
      <c r="G46" s="368"/>
      <c r="H46" s="368"/>
      <c r="I46" s="368"/>
      <c r="J46" s="368"/>
      <c r="K46" s="368"/>
      <c r="L46" s="368"/>
      <c r="M46" s="77"/>
      <c r="N46" s="77"/>
      <c r="O46" s="77"/>
      <c r="P46" s="77"/>
      <c r="Q46" s="77"/>
    </row>
    <row r="47" spans="1:17">
      <c r="A47" s="368"/>
      <c r="B47" s="368"/>
      <c r="C47" s="368"/>
      <c r="D47" s="368"/>
      <c r="E47" s="368"/>
      <c r="F47" s="368"/>
      <c r="G47" s="368"/>
      <c r="H47" s="368"/>
      <c r="I47" s="368"/>
      <c r="J47" s="368"/>
      <c r="K47" s="368"/>
      <c r="L47" s="368"/>
      <c r="M47" s="77"/>
      <c r="N47" s="77"/>
      <c r="O47" s="77"/>
      <c r="P47" s="77"/>
      <c r="Q47" s="77"/>
    </row>
    <row r="48" spans="1:17">
      <c r="A48" s="368"/>
      <c r="B48" s="368"/>
      <c r="C48" s="368"/>
      <c r="D48" s="368"/>
      <c r="E48" s="368"/>
      <c r="F48" s="368"/>
      <c r="G48" s="368"/>
      <c r="H48" s="368"/>
      <c r="I48" s="368"/>
      <c r="J48" s="368"/>
      <c r="K48" s="368"/>
      <c r="L48" s="368"/>
      <c r="M48" s="77"/>
      <c r="N48" s="77"/>
      <c r="O48" s="77"/>
      <c r="P48" s="77"/>
      <c r="Q48" s="77"/>
    </row>
    <row r="49" spans="1:17">
      <c r="A49" s="368"/>
      <c r="B49" s="368"/>
      <c r="C49" s="368"/>
      <c r="D49" s="368"/>
      <c r="E49" s="368"/>
      <c r="F49" s="368"/>
      <c r="G49" s="368"/>
      <c r="H49" s="368"/>
      <c r="I49" s="368"/>
      <c r="J49" s="368"/>
      <c r="K49" s="368"/>
      <c r="L49" s="368"/>
      <c r="M49" s="77"/>
      <c r="N49" s="77"/>
      <c r="O49" s="77"/>
      <c r="P49" s="77"/>
      <c r="Q49" s="77"/>
    </row>
    <row r="50" spans="1:17">
      <c r="A50" s="368"/>
      <c r="B50" s="368"/>
      <c r="C50" s="368"/>
      <c r="D50" s="368"/>
      <c r="E50" s="368"/>
      <c r="F50" s="368"/>
      <c r="G50" s="368"/>
      <c r="H50" s="368"/>
      <c r="I50" s="368"/>
      <c r="J50" s="368"/>
      <c r="K50" s="368"/>
      <c r="L50" s="368"/>
      <c r="M50" s="77"/>
      <c r="N50" s="77"/>
      <c r="O50" s="77"/>
      <c r="P50" s="77"/>
      <c r="Q50" s="77"/>
    </row>
    <row r="51" spans="1:17">
      <c r="A51" s="368"/>
      <c r="B51" s="368"/>
      <c r="C51" s="368"/>
      <c r="D51" s="368"/>
      <c r="E51" s="368"/>
      <c r="F51" s="368"/>
      <c r="G51" s="368"/>
      <c r="H51" s="368"/>
      <c r="I51" s="368"/>
      <c r="J51" s="368"/>
      <c r="K51" s="368"/>
      <c r="L51" s="368"/>
      <c r="M51" s="77"/>
      <c r="N51" s="77"/>
      <c r="O51" s="77"/>
      <c r="P51" s="77"/>
      <c r="Q51" s="77"/>
    </row>
    <row r="52" spans="1:17">
      <c r="A52" s="368"/>
      <c r="B52" s="368"/>
      <c r="C52" s="368"/>
      <c r="D52" s="368"/>
      <c r="E52" s="368"/>
      <c r="F52" s="368"/>
      <c r="G52" s="368"/>
      <c r="H52" s="368"/>
      <c r="I52" s="368"/>
      <c r="J52" s="368"/>
      <c r="K52" s="368"/>
      <c r="L52" s="368"/>
      <c r="M52" s="77"/>
      <c r="N52" s="77"/>
      <c r="O52" s="77"/>
      <c r="P52" s="77"/>
      <c r="Q52" s="77"/>
    </row>
    <row r="53" spans="1:17">
      <c r="A53" s="368"/>
      <c r="B53" s="368"/>
      <c r="C53" s="368"/>
      <c r="D53" s="368"/>
      <c r="E53" s="368"/>
      <c r="F53" s="368"/>
      <c r="G53" s="368"/>
      <c r="H53" s="368"/>
      <c r="I53" s="368"/>
      <c r="J53" s="368"/>
      <c r="K53" s="368"/>
      <c r="L53" s="368"/>
      <c r="M53" s="77"/>
      <c r="N53" s="77"/>
      <c r="O53" s="77"/>
      <c r="P53" s="77"/>
      <c r="Q53" s="77"/>
    </row>
    <row r="54" spans="1:17">
      <c r="A54" s="368"/>
      <c r="B54" s="368"/>
      <c r="C54" s="368"/>
      <c r="D54" s="368"/>
      <c r="E54" s="368"/>
      <c r="F54" s="368"/>
      <c r="G54" s="368"/>
      <c r="H54" s="368"/>
      <c r="I54" s="368"/>
      <c r="J54" s="368"/>
      <c r="K54" s="368"/>
      <c r="L54" s="368"/>
      <c r="M54" s="77"/>
      <c r="N54" s="77"/>
      <c r="O54" s="77"/>
      <c r="P54" s="77"/>
      <c r="Q54" s="77"/>
    </row>
    <row r="55" spans="1:17">
      <c r="A55" s="368"/>
      <c r="B55" s="368"/>
      <c r="C55" s="368"/>
      <c r="D55" s="368"/>
      <c r="E55" s="368"/>
      <c r="F55" s="368"/>
      <c r="G55" s="368"/>
      <c r="H55" s="368"/>
      <c r="I55" s="368"/>
      <c r="J55" s="368"/>
      <c r="K55" s="368"/>
      <c r="L55" s="368"/>
      <c r="M55" s="77"/>
      <c r="N55" s="77"/>
      <c r="O55" s="77"/>
      <c r="P55" s="77"/>
      <c r="Q55" s="77"/>
    </row>
    <row r="56" spans="1:17">
      <c r="A56" s="368"/>
      <c r="B56" s="368"/>
      <c r="C56" s="368"/>
      <c r="D56" s="368"/>
      <c r="E56" s="368"/>
      <c r="F56" s="368"/>
      <c r="G56" s="368"/>
      <c r="H56" s="368"/>
      <c r="I56" s="368"/>
      <c r="J56" s="368"/>
      <c r="K56" s="368"/>
      <c r="L56" s="368"/>
      <c r="M56" s="77"/>
      <c r="N56" s="77"/>
      <c r="O56" s="77"/>
      <c r="P56" s="77"/>
      <c r="Q56" s="77"/>
    </row>
    <row r="57" spans="1:17">
      <c r="A57" s="368"/>
      <c r="B57" s="368"/>
      <c r="C57" s="368"/>
      <c r="D57" s="368"/>
      <c r="E57" s="368"/>
      <c r="F57" s="368"/>
      <c r="G57" s="368"/>
      <c r="H57" s="368"/>
      <c r="I57" s="368"/>
      <c r="J57" s="368"/>
      <c r="K57" s="368"/>
      <c r="L57" s="368"/>
      <c r="M57" s="77"/>
      <c r="N57" s="77"/>
      <c r="O57" s="77"/>
      <c r="P57" s="77"/>
      <c r="Q57" s="77"/>
    </row>
    <row r="58" spans="1:17">
      <c r="A58" s="368"/>
      <c r="B58" s="368"/>
      <c r="C58" s="368"/>
      <c r="D58" s="368"/>
      <c r="E58" s="368"/>
      <c r="F58" s="368"/>
      <c r="G58" s="368"/>
      <c r="H58" s="368"/>
      <c r="I58" s="368"/>
      <c r="J58" s="368"/>
      <c r="K58" s="368"/>
      <c r="L58" s="368"/>
      <c r="M58" s="77"/>
      <c r="N58" s="77"/>
      <c r="O58" s="77"/>
      <c r="P58" s="77"/>
      <c r="Q58" s="77"/>
    </row>
    <row r="59" spans="1:17">
      <c r="A59" s="368"/>
      <c r="B59" s="368"/>
      <c r="C59" s="368"/>
      <c r="D59" s="368"/>
      <c r="E59" s="368"/>
      <c r="F59" s="368"/>
      <c r="G59" s="368"/>
      <c r="H59" s="368"/>
      <c r="I59" s="368"/>
      <c r="J59" s="368"/>
      <c r="K59" s="368"/>
      <c r="L59" s="368"/>
      <c r="M59" s="77"/>
      <c r="N59" s="77"/>
      <c r="O59" s="77"/>
      <c r="P59" s="77"/>
      <c r="Q59" s="77"/>
    </row>
    <row r="60" spans="1:17">
      <c r="A60" s="368"/>
      <c r="B60" s="368"/>
      <c r="C60" s="368"/>
      <c r="D60" s="368"/>
      <c r="E60" s="368"/>
      <c r="F60" s="368"/>
      <c r="G60" s="368"/>
      <c r="H60" s="368"/>
      <c r="I60" s="368"/>
      <c r="J60" s="368"/>
      <c r="K60" s="368"/>
      <c r="L60" s="368"/>
      <c r="M60" s="77"/>
      <c r="N60" s="77"/>
      <c r="O60" s="77"/>
      <c r="P60" s="77"/>
      <c r="Q60" s="77"/>
    </row>
    <row r="61" spans="1:17">
      <c r="A61" s="368"/>
      <c r="B61" s="368"/>
      <c r="C61" s="368"/>
      <c r="D61" s="368"/>
      <c r="E61" s="368"/>
      <c r="F61" s="368"/>
      <c r="G61" s="368"/>
      <c r="H61" s="368"/>
      <c r="I61" s="368"/>
      <c r="J61" s="368"/>
      <c r="K61" s="368"/>
      <c r="L61" s="368"/>
      <c r="M61" s="77"/>
      <c r="N61" s="77"/>
      <c r="O61" s="77"/>
      <c r="P61" s="77"/>
      <c r="Q61" s="77"/>
    </row>
    <row r="62" spans="1:17">
      <c r="A62" s="368"/>
      <c r="B62" s="368"/>
      <c r="C62" s="368"/>
      <c r="D62" s="368"/>
      <c r="E62" s="368"/>
      <c r="F62" s="368"/>
      <c r="G62" s="368"/>
      <c r="H62" s="368"/>
      <c r="I62" s="368"/>
      <c r="J62" s="368"/>
      <c r="K62" s="368"/>
      <c r="L62" s="368"/>
      <c r="M62" s="77"/>
      <c r="N62" s="77"/>
      <c r="O62" s="77"/>
      <c r="P62" s="77"/>
      <c r="Q62" s="77"/>
    </row>
    <row r="63" spans="1:17">
      <c r="A63" s="368"/>
      <c r="B63" s="368"/>
      <c r="C63" s="368"/>
      <c r="D63" s="368"/>
      <c r="E63" s="368"/>
      <c r="F63" s="368"/>
      <c r="G63" s="368"/>
      <c r="H63" s="368"/>
      <c r="I63" s="368"/>
      <c r="J63" s="368"/>
      <c r="K63" s="368"/>
      <c r="L63" s="368"/>
      <c r="M63" s="77"/>
      <c r="N63" s="77"/>
      <c r="O63" s="77"/>
      <c r="P63" s="77"/>
      <c r="Q63" s="77"/>
    </row>
    <row r="64" spans="1:17">
      <c r="A64" s="368"/>
      <c r="B64" s="368"/>
      <c r="C64" s="368"/>
      <c r="D64" s="368"/>
      <c r="E64" s="368"/>
      <c r="F64" s="368"/>
      <c r="G64" s="368"/>
      <c r="H64" s="368"/>
      <c r="I64" s="368"/>
      <c r="J64" s="368"/>
      <c r="K64" s="368"/>
      <c r="L64" s="368"/>
      <c r="M64" s="77"/>
      <c r="N64" s="77"/>
      <c r="O64" s="77"/>
      <c r="P64" s="77"/>
      <c r="Q64" s="77"/>
    </row>
    <row r="65" spans="1:17">
      <c r="A65" s="368"/>
      <c r="B65" s="368"/>
      <c r="C65" s="368"/>
      <c r="D65" s="368"/>
      <c r="E65" s="368"/>
      <c r="F65" s="368"/>
      <c r="G65" s="368"/>
      <c r="H65" s="368"/>
      <c r="I65" s="368"/>
      <c r="J65" s="368"/>
      <c r="K65" s="368"/>
      <c r="L65" s="368"/>
      <c r="M65" s="77"/>
      <c r="N65" s="77"/>
      <c r="O65" s="77"/>
      <c r="P65" s="77"/>
      <c r="Q65" s="77"/>
    </row>
    <row r="66" spans="1:17">
      <c r="A66" s="368"/>
      <c r="B66" s="368"/>
      <c r="C66" s="368"/>
      <c r="D66" s="368"/>
      <c r="E66" s="368"/>
      <c r="F66" s="368"/>
      <c r="G66" s="368"/>
      <c r="H66" s="368"/>
      <c r="I66" s="368"/>
      <c r="J66" s="368"/>
      <c r="K66" s="368"/>
      <c r="L66" s="368"/>
      <c r="M66" s="77"/>
      <c r="N66" s="77"/>
      <c r="O66" s="77"/>
      <c r="P66" s="77"/>
      <c r="Q66" s="77"/>
    </row>
    <row r="67" spans="1:17">
      <c r="A67" s="368"/>
      <c r="B67" s="368"/>
      <c r="C67" s="368"/>
      <c r="D67" s="368"/>
      <c r="E67" s="368"/>
      <c r="F67" s="368"/>
      <c r="G67" s="368"/>
      <c r="H67" s="368"/>
      <c r="I67" s="368"/>
      <c r="J67" s="368"/>
      <c r="K67" s="368"/>
      <c r="L67" s="368"/>
      <c r="M67" s="77"/>
      <c r="N67" s="77"/>
      <c r="O67" s="77"/>
      <c r="P67" s="77"/>
      <c r="Q67" s="77"/>
    </row>
    <row r="68" spans="1:17">
      <c r="A68" s="368"/>
      <c r="B68" s="368"/>
      <c r="C68" s="368"/>
      <c r="D68" s="368"/>
      <c r="E68" s="368"/>
      <c r="F68" s="368"/>
      <c r="G68" s="368"/>
      <c r="H68" s="368"/>
      <c r="I68" s="368"/>
      <c r="J68" s="368"/>
      <c r="K68" s="368"/>
      <c r="L68" s="368"/>
      <c r="M68" s="77"/>
      <c r="N68" s="77"/>
      <c r="O68" s="77"/>
      <c r="P68" s="77"/>
      <c r="Q68" s="77"/>
    </row>
    <row r="69" spans="1:17">
      <c r="A69" s="368"/>
      <c r="B69" s="368"/>
      <c r="C69" s="368"/>
      <c r="D69" s="368"/>
      <c r="E69" s="368"/>
      <c r="F69" s="368"/>
      <c r="G69" s="368"/>
      <c r="H69" s="368"/>
      <c r="I69" s="368"/>
      <c r="J69" s="368"/>
      <c r="K69" s="368"/>
      <c r="L69" s="368"/>
      <c r="M69" s="77"/>
      <c r="N69" s="77"/>
      <c r="O69" s="77"/>
      <c r="P69" s="77"/>
      <c r="Q69" s="77"/>
    </row>
    <row r="70" spans="1:17">
      <c r="A70" s="368"/>
      <c r="B70" s="368"/>
      <c r="C70" s="368"/>
      <c r="D70" s="368"/>
      <c r="E70" s="368"/>
      <c r="F70" s="368"/>
      <c r="G70" s="368"/>
      <c r="H70" s="368"/>
      <c r="I70" s="368"/>
      <c r="J70" s="368"/>
      <c r="K70" s="368"/>
      <c r="L70" s="368"/>
      <c r="M70" s="77"/>
      <c r="N70" s="77"/>
      <c r="O70" s="77"/>
      <c r="P70" s="77"/>
      <c r="Q70" s="77"/>
    </row>
    <row r="71" spans="1:17">
      <c r="A71" s="368"/>
      <c r="B71" s="368"/>
      <c r="C71" s="368"/>
      <c r="D71" s="368"/>
      <c r="E71" s="368"/>
      <c r="F71" s="368"/>
      <c r="G71" s="368"/>
      <c r="H71" s="368"/>
      <c r="I71" s="368"/>
      <c r="J71" s="368"/>
      <c r="K71" s="368"/>
      <c r="L71" s="368"/>
      <c r="M71" s="77"/>
      <c r="N71" s="77"/>
      <c r="O71" s="77"/>
      <c r="P71" s="77"/>
      <c r="Q71" s="77"/>
    </row>
    <row r="72" spans="1:17">
      <c r="A72" s="368"/>
      <c r="B72" s="368"/>
      <c r="C72" s="368"/>
      <c r="D72" s="368"/>
      <c r="E72" s="368"/>
      <c r="F72" s="368"/>
      <c r="G72" s="368"/>
      <c r="H72" s="368"/>
      <c r="I72" s="368"/>
      <c r="J72" s="368"/>
      <c r="K72" s="368"/>
      <c r="L72" s="368"/>
      <c r="M72" s="77"/>
      <c r="N72" s="77"/>
      <c r="O72" s="77"/>
      <c r="P72" s="77"/>
      <c r="Q72" s="77"/>
    </row>
    <row r="73" spans="1:17">
      <c r="A73" s="368"/>
      <c r="B73" s="368"/>
      <c r="C73" s="368"/>
      <c r="D73" s="368"/>
      <c r="E73" s="368"/>
      <c r="F73" s="368"/>
      <c r="G73" s="368"/>
      <c r="H73" s="368"/>
      <c r="I73" s="368"/>
      <c r="J73" s="368"/>
      <c r="K73" s="368"/>
      <c r="L73" s="368"/>
      <c r="M73" s="77"/>
      <c r="N73" s="77"/>
      <c r="O73" s="77"/>
      <c r="P73" s="77"/>
      <c r="Q73" s="77"/>
    </row>
    <row r="74" spans="1:17">
      <c r="A74" s="368"/>
      <c r="B74" s="368"/>
      <c r="C74" s="368"/>
      <c r="D74" s="368"/>
      <c r="E74" s="368"/>
      <c r="F74" s="368"/>
      <c r="G74" s="368"/>
      <c r="H74" s="368"/>
      <c r="I74" s="368"/>
      <c r="J74" s="368"/>
      <c r="K74" s="368"/>
      <c r="L74" s="368"/>
      <c r="M74" s="77"/>
      <c r="N74" s="77"/>
      <c r="O74" s="77"/>
      <c r="P74" s="77"/>
      <c r="Q74" s="77"/>
    </row>
    <row r="75" spans="1:17">
      <c r="A75" s="368"/>
      <c r="B75" s="368"/>
      <c r="C75" s="368"/>
      <c r="D75" s="368"/>
      <c r="E75" s="368"/>
      <c r="F75" s="368"/>
      <c r="G75" s="368"/>
      <c r="H75" s="368"/>
      <c r="I75" s="368"/>
      <c r="J75" s="368"/>
      <c r="K75" s="368"/>
      <c r="L75" s="368"/>
      <c r="M75" s="77"/>
      <c r="N75" s="77"/>
      <c r="O75" s="77"/>
      <c r="P75" s="77"/>
      <c r="Q75" s="77"/>
    </row>
    <row r="76" spans="1:17">
      <c r="A76" s="368"/>
      <c r="B76" s="368"/>
      <c r="C76" s="368"/>
      <c r="D76" s="368"/>
      <c r="E76" s="368"/>
      <c r="F76" s="368"/>
      <c r="G76" s="368"/>
      <c r="H76" s="368"/>
      <c r="I76" s="368"/>
      <c r="J76" s="368"/>
      <c r="K76" s="368"/>
      <c r="L76" s="368"/>
      <c r="M76" s="77"/>
      <c r="N76" s="77"/>
      <c r="O76" s="77"/>
      <c r="P76" s="77"/>
      <c r="Q76" s="77"/>
    </row>
    <row r="77" spans="1:17">
      <c r="A77" s="368"/>
      <c r="B77" s="368"/>
      <c r="C77" s="368"/>
      <c r="D77" s="368"/>
      <c r="E77" s="368"/>
      <c r="F77" s="368"/>
      <c r="G77" s="368"/>
      <c r="H77" s="368"/>
      <c r="I77" s="368"/>
      <c r="J77" s="368"/>
      <c r="K77" s="368"/>
      <c r="L77" s="368"/>
      <c r="M77" s="77"/>
      <c r="N77" s="77"/>
      <c r="O77" s="77"/>
      <c r="P77" s="77"/>
      <c r="Q77" s="77"/>
    </row>
    <row r="78" spans="1:17">
      <c r="A78" s="368"/>
      <c r="B78" s="368"/>
      <c r="C78" s="368"/>
      <c r="D78" s="368"/>
      <c r="E78" s="368"/>
      <c r="F78" s="368"/>
      <c r="G78" s="368"/>
      <c r="H78" s="368"/>
      <c r="I78" s="368"/>
      <c r="J78" s="368"/>
      <c r="K78" s="368"/>
      <c r="L78" s="368"/>
      <c r="M78" s="77"/>
      <c r="N78" s="77"/>
      <c r="O78" s="77"/>
      <c r="P78" s="77"/>
      <c r="Q78" s="77"/>
    </row>
    <row r="79" spans="1:17">
      <c r="A79" s="368"/>
      <c r="B79" s="368"/>
      <c r="C79" s="368"/>
      <c r="D79" s="368"/>
      <c r="E79" s="368"/>
      <c r="F79" s="368"/>
      <c r="G79" s="368"/>
      <c r="H79" s="368"/>
      <c r="I79" s="368"/>
      <c r="J79" s="368"/>
      <c r="K79" s="368"/>
      <c r="L79" s="368"/>
      <c r="M79" s="77"/>
      <c r="N79" s="77"/>
      <c r="O79" s="77"/>
      <c r="P79" s="77"/>
      <c r="Q79" s="77"/>
    </row>
    <row r="80" spans="1:17" ht="13.2" customHeight="1">
      <c r="A80" s="368"/>
      <c r="B80" s="368"/>
      <c r="C80" s="368"/>
      <c r="D80" s="368"/>
      <c r="E80" s="368"/>
      <c r="F80" s="368"/>
      <c r="G80" s="368"/>
      <c r="H80" s="368"/>
      <c r="I80" s="368"/>
      <c r="J80" s="368"/>
      <c r="K80" s="368"/>
      <c r="L80" s="368"/>
      <c r="M80" s="77"/>
      <c r="N80" s="77"/>
      <c r="O80" s="77"/>
      <c r="P80" s="77"/>
      <c r="Q80" s="77"/>
    </row>
    <row r="81" spans="1:17" ht="3.6" customHeight="1">
      <c r="A81" s="368"/>
      <c r="B81" s="368"/>
      <c r="C81" s="368"/>
      <c r="D81" s="368"/>
      <c r="E81" s="368"/>
      <c r="F81" s="368"/>
      <c r="G81" s="368"/>
      <c r="H81" s="368"/>
      <c r="I81" s="368"/>
      <c r="J81" s="368"/>
      <c r="K81" s="368"/>
      <c r="L81" s="368"/>
      <c r="M81" s="77"/>
      <c r="N81" s="77"/>
      <c r="O81" s="77"/>
      <c r="P81" s="77"/>
      <c r="Q81" s="77"/>
    </row>
    <row r="82" spans="1:17">
      <c r="A82" s="368"/>
      <c r="B82" s="368"/>
      <c r="C82" s="368"/>
      <c r="D82" s="368"/>
      <c r="E82" s="368"/>
      <c r="F82" s="368"/>
      <c r="G82" s="368"/>
      <c r="H82" s="368"/>
      <c r="I82" s="368"/>
      <c r="J82" s="368"/>
      <c r="K82" s="368"/>
      <c r="L82" s="368"/>
      <c r="M82" s="77"/>
      <c r="N82" s="77"/>
      <c r="O82" s="77"/>
      <c r="P82" s="77"/>
      <c r="Q82" s="77"/>
    </row>
    <row r="83" spans="1:17">
      <c r="A83" s="368"/>
      <c r="B83" s="368"/>
      <c r="C83" s="368"/>
      <c r="D83" s="368"/>
      <c r="E83" s="368"/>
      <c r="F83" s="368"/>
      <c r="G83" s="368"/>
      <c r="H83" s="368"/>
      <c r="I83" s="368"/>
      <c r="J83" s="368"/>
      <c r="K83" s="368"/>
      <c r="L83" s="368"/>
      <c r="M83" s="77"/>
      <c r="N83" s="77"/>
      <c r="O83" s="77"/>
      <c r="P83" s="77"/>
      <c r="Q83" s="77"/>
    </row>
    <row r="84" spans="1:17">
      <c r="A84" s="368"/>
      <c r="B84" s="368"/>
      <c r="C84" s="368"/>
      <c r="D84" s="368"/>
      <c r="E84" s="368"/>
      <c r="F84" s="368"/>
      <c r="G84" s="368"/>
      <c r="H84" s="368"/>
      <c r="I84" s="368"/>
      <c r="J84" s="368"/>
      <c r="K84" s="368"/>
      <c r="L84" s="368"/>
      <c r="M84" s="77"/>
      <c r="N84" s="77"/>
      <c r="O84" s="77"/>
      <c r="P84" s="77"/>
      <c r="Q84" s="77"/>
    </row>
    <row r="85" spans="1:17">
      <c r="A85" s="368"/>
      <c r="B85" s="368"/>
      <c r="C85" s="368"/>
      <c r="D85" s="368"/>
      <c r="E85" s="368"/>
      <c r="F85" s="368"/>
      <c r="G85" s="368"/>
      <c r="H85" s="368"/>
      <c r="I85" s="368"/>
      <c r="J85" s="368"/>
      <c r="K85" s="368"/>
      <c r="L85" s="368"/>
      <c r="M85" s="77"/>
      <c r="N85" s="77"/>
      <c r="O85" s="77"/>
      <c r="P85" s="77"/>
      <c r="Q85" s="77"/>
    </row>
    <row r="86" spans="1:17">
      <c r="A86" s="368"/>
      <c r="B86" s="368"/>
      <c r="C86" s="368"/>
      <c r="D86" s="368"/>
      <c r="E86" s="368"/>
      <c r="F86" s="368"/>
      <c r="G86" s="368"/>
      <c r="H86" s="368"/>
      <c r="I86" s="368"/>
      <c r="J86" s="368"/>
      <c r="K86" s="368"/>
      <c r="L86" s="368"/>
      <c r="M86" s="77"/>
      <c r="N86" s="77"/>
      <c r="O86" s="77"/>
      <c r="P86" s="77"/>
      <c r="Q86" s="77"/>
    </row>
    <row r="87" spans="1:17">
      <c r="A87" s="368"/>
      <c r="B87" s="368"/>
      <c r="C87" s="368"/>
      <c r="D87" s="368"/>
      <c r="E87" s="368"/>
      <c r="F87" s="368"/>
      <c r="G87" s="368"/>
      <c r="H87" s="368"/>
      <c r="I87" s="368"/>
      <c r="J87" s="368"/>
      <c r="K87" s="368"/>
      <c r="L87" s="368"/>
      <c r="M87" s="77"/>
      <c r="N87" s="77"/>
      <c r="O87" s="77"/>
      <c r="P87" s="77"/>
      <c r="Q87" s="77"/>
    </row>
    <row r="88" spans="1:17">
      <c r="A88" s="368"/>
      <c r="B88" s="368"/>
      <c r="C88" s="368"/>
      <c r="D88" s="368"/>
      <c r="E88" s="368"/>
      <c r="F88" s="368"/>
      <c r="G88" s="368"/>
      <c r="H88" s="368"/>
      <c r="I88" s="368"/>
      <c r="J88" s="368"/>
      <c r="K88" s="368"/>
      <c r="L88" s="368"/>
      <c r="M88" s="77"/>
      <c r="N88" s="77"/>
      <c r="O88" s="77"/>
      <c r="P88" s="77"/>
      <c r="Q88" s="77"/>
    </row>
    <row r="89" spans="1:17">
      <c r="A89" s="368"/>
      <c r="B89" s="368"/>
      <c r="C89" s="368"/>
      <c r="D89" s="368"/>
      <c r="E89" s="368"/>
      <c r="F89" s="368"/>
      <c r="G89" s="368"/>
      <c r="H89" s="368"/>
      <c r="I89" s="368"/>
      <c r="J89" s="368"/>
      <c r="K89" s="368"/>
      <c r="L89" s="368"/>
      <c r="M89" s="77"/>
      <c r="N89" s="77"/>
      <c r="O89" s="77"/>
      <c r="P89" s="77"/>
      <c r="Q89" s="77"/>
    </row>
    <row r="90" spans="1:17">
      <c r="A90" s="368"/>
      <c r="B90" s="368"/>
      <c r="C90" s="368"/>
      <c r="D90" s="368"/>
      <c r="E90" s="368"/>
      <c r="F90" s="368"/>
      <c r="G90" s="368"/>
      <c r="H90" s="368"/>
      <c r="I90" s="368"/>
      <c r="J90" s="368"/>
      <c r="K90" s="368"/>
      <c r="L90" s="368"/>
      <c r="M90" s="77"/>
      <c r="N90" s="77"/>
      <c r="O90" s="77"/>
      <c r="P90" s="77"/>
      <c r="Q90" s="77"/>
    </row>
    <row r="91" spans="1:17">
      <c r="A91" s="368"/>
      <c r="B91" s="368"/>
      <c r="C91" s="368"/>
      <c r="D91" s="368"/>
      <c r="E91" s="368"/>
      <c r="F91" s="368"/>
      <c r="G91" s="368"/>
      <c r="H91" s="368"/>
      <c r="I91" s="368"/>
      <c r="J91" s="368"/>
      <c r="K91" s="368"/>
      <c r="L91" s="368"/>
      <c r="M91" s="77"/>
      <c r="N91" s="77"/>
      <c r="O91" s="77"/>
      <c r="P91" s="77"/>
      <c r="Q91" s="77"/>
    </row>
    <row r="92" spans="1:17">
      <c r="A92" s="368"/>
      <c r="B92" s="368"/>
      <c r="C92" s="368"/>
      <c r="D92" s="368"/>
      <c r="E92" s="368"/>
      <c r="F92" s="368"/>
      <c r="G92" s="368"/>
      <c r="H92" s="368"/>
      <c r="I92" s="368"/>
      <c r="J92" s="368"/>
      <c r="K92" s="368"/>
      <c r="L92" s="368"/>
      <c r="M92" s="77"/>
      <c r="N92" s="77"/>
      <c r="O92" s="77"/>
      <c r="P92" s="77"/>
      <c r="Q92" s="77"/>
    </row>
    <row r="93" spans="1:17">
      <c r="A93" s="368"/>
      <c r="B93" s="368"/>
      <c r="C93" s="368"/>
      <c r="D93" s="368"/>
      <c r="E93" s="368"/>
      <c r="F93" s="368"/>
      <c r="G93" s="368"/>
      <c r="H93" s="368"/>
      <c r="I93" s="368"/>
      <c r="J93" s="368"/>
      <c r="K93" s="368"/>
      <c r="L93" s="368"/>
      <c r="M93" s="77"/>
      <c r="N93" s="77"/>
      <c r="O93" s="77"/>
      <c r="P93" s="77"/>
      <c r="Q93" s="77"/>
    </row>
    <row r="94" spans="1:17">
      <c r="A94" s="368"/>
      <c r="B94" s="368"/>
      <c r="C94" s="368"/>
      <c r="D94" s="368"/>
      <c r="E94" s="368"/>
      <c r="F94" s="368"/>
      <c r="G94" s="368"/>
      <c r="H94" s="368"/>
      <c r="I94" s="368"/>
      <c r="J94" s="368"/>
      <c r="K94" s="368"/>
      <c r="L94" s="368"/>
      <c r="M94" s="77"/>
      <c r="N94" s="77"/>
      <c r="O94" s="77"/>
      <c r="P94" s="77"/>
      <c r="Q94" s="77"/>
    </row>
    <row r="95" spans="1:17">
      <c r="A95" s="368"/>
      <c r="B95" s="368"/>
      <c r="C95" s="368"/>
      <c r="D95" s="368"/>
      <c r="E95" s="368"/>
      <c r="F95" s="368"/>
      <c r="G95" s="368"/>
      <c r="H95" s="368"/>
      <c r="I95" s="368"/>
      <c r="J95" s="368"/>
      <c r="K95" s="368"/>
      <c r="L95" s="368"/>
      <c r="M95" s="77"/>
      <c r="N95" s="77"/>
      <c r="O95" s="77"/>
      <c r="P95" s="77"/>
      <c r="Q95" s="77"/>
    </row>
    <row r="96" spans="1:17">
      <c r="A96" s="368"/>
      <c r="B96" s="368"/>
      <c r="C96" s="368"/>
      <c r="D96" s="368"/>
      <c r="E96" s="368"/>
      <c r="F96" s="368"/>
      <c r="G96" s="368"/>
      <c r="H96" s="368"/>
      <c r="I96" s="368"/>
      <c r="J96" s="368"/>
      <c r="K96" s="368"/>
      <c r="L96" s="368"/>
      <c r="M96" s="77"/>
      <c r="N96" s="77"/>
      <c r="O96" s="77"/>
      <c r="P96" s="77"/>
      <c r="Q96" s="77"/>
    </row>
    <row r="97" spans="1:17">
      <c r="A97" s="368"/>
      <c r="B97" s="368"/>
      <c r="C97" s="368"/>
      <c r="D97" s="368"/>
      <c r="E97" s="368"/>
      <c r="F97" s="368"/>
      <c r="G97" s="368"/>
      <c r="H97" s="368"/>
      <c r="I97" s="368"/>
      <c r="J97" s="368"/>
      <c r="K97" s="368"/>
      <c r="L97" s="368"/>
      <c r="M97" s="77"/>
      <c r="N97" s="77"/>
      <c r="O97" s="77"/>
      <c r="P97" s="77"/>
      <c r="Q97" s="77"/>
    </row>
    <row r="98" spans="1:17">
      <c r="A98" s="368"/>
      <c r="B98" s="368"/>
      <c r="C98" s="368"/>
      <c r="D98" s="368"/>
      <c r="E98" s="368"/>
      <c r="F98" s="368"/>
      <c r="G98" s="368"/>
      <c r="H98" s="368"/>
      <c r="I98" s="368"/>
      <c r="J98" s="368"/>
      <c r="K98" s="368"/>
      <c r="L98" s="368"/>
      <c r="M98" s="77"/>
      <c r="N98" s="77"/>
      <c r="O98" s="77"/>
      <c r="P98" s="77"/>
      <c r="Q98" s="77"/>
    </row>
    <row r="99" spans="1:17">
      <c r="A99" s="368"/>
      <c r="B99" s="368"/>
      <c r="C99" s="368"/>
      <c r="D99" s="368"/>
      <c r="E99" s="368"/>
      <c r="F99" s="368"/>
      <c r="G99" s="368"/>
      <c r="H99" s="368"/>
      <c r="I99" s="368"/>
      <c r="J99" s="368"/>
      <c r="K99" s="368"/>
      <c r="L99" s="368"/>
      <c r="M99" s="77"/>
      <c r="N99" s="77"/>
      <c r="O99" s="77"/>
      <c r="P99" s="77"/>
      <c r="Q99" s="77"/>
    </row>
    <row r="100" spans="1:17">
      <c r="A100" s="368"/>
      <c r="B100" s="368"/>
      <c r="C100" s="368"/>
      <c r="D100" s="368"/>
      <c r="E100" s="368"/>
      <c r="F100" s="368"/>
      <c r="G100" s="368"/>
      <c r="H100" s="368"/>
      <c r="I100" s="368"/>
      <c r="J100" s="368"/>
      <c r="K100" s="368"/>
      <c r="L100" s="368"/>
      <c r="M100" s="77"/>
      <c r="N100" s="77"/>
      <c r="O100" s="77"/>
      <c r="P100" s="77"/>
      <c r="Q100" s="77"/>
    </row>
    <row r="101" spans="1:17">
      <c r="A101" s="77"/>
      <c r="B101" s="77"/>
      <c r="C101" s="77"/>
      <c r="D101" s="77"/>
      <c r="E101" s="77"/>
      <c r="F101" s="77"/>
      <c r="G101" s="77"/>
      <c r="H101" s="77"/>
      <c r="I101" s="77"/>
      <c r="J101" s="77"/>
      <c r="K101" s="77"/>
      <c r="L101" s="77"/>
      <c r="M101" s="77"/>
      <c r="N101" s="77"/>
      <c r="O101" s="77"/>
      <c r="P101" s="77"/>
      <c r="Q101" s="77"/>
    </row>
    <row r="102" spans="1:17">
      <c r="A102" s="77"/>
      <c r="B102" s="77"/>
      <c r="C102" s="77"/>
      <c r="D102" s="77"/>
      <c r="E102" s="77"/>
      <c r="F102" s="77"/>
      <c r="G102" s="77"/>
      <c r="H102" s="77"/>
      <c r="I102" s="77"/>
      <c r="J102" s="77"/>
      <c r="K102" s="77"/>
      <c r="L102" s="77"/>
      <c r="M102" s="77"/>
      <c r="N102" s="77"/>
      <c r="O102" s="77"/>
      <c r="P102" s="77"/>
      <c r="Q102" s="77"/>
    </row>
    <row r="103" spans="1:17">
      <c r="A103" s="77"/>
      <c r="B103" s="77"/>
      <c r="C103" s="77"/>
      <c r="D103" s="77"/>
      <c r="E103" s="77"/>
      <c r="F103" s="77"/>
      <c r="G103" s="77"/>
      <c r="H103" s="77"/>
      <c r="I103" s="77"/>
      <c r="J103" s="77"/>
      <c r="K103" s="77"/>
      <c r="L103" s="77"/>
      <c r="M103" s="77"/>
      <c r="N103" s="77"/>
      <c r="O103" s="77"/>
      <c r="P103" s="77"/>
      <c r="Q103" s="77"/>
    </row>
    <row r="104" spans="1:17">
      <c r="A104" s="77"/>
      <c r="B104" s="77"/>
      <c r="C104" s="77"/>
      <c r="D104" s="77"/>
      <c r="E104" s="77"/>
      <c r="F104" s="77"/>
      <c r="G104" s="77"/>
      <c r="H104" s="77"/>
      <c r="I104" s="77"/>
      <c r="J104" s="77"/>
      <c r="K104" s="77"/>
      <c r="L104" s="77"/>
      <c r="M104" s="77"/>
      <c r="N104" s="77"/>
      <c r="O104" s="77"/>
      <c r="P104" s="77"/>
      <c r="Q104" s="77"/>
    </row>
    <row r="105" spans="1:17">
      <c r="A105" s="77"/>
      <c r="B105" s="77"/>
      <c r="C105" s="77"/>
      <c r="D105" s="77"/>
      <c r="E105" s="77"/>
      <c r="F105" s="77"/>
      <c r="G105" s="77"/>
      <c r="H105" s="77"/>
      <c r="I105" s="77"/>
      <c r="J105" s="77"/>
      <c r="K105" s="77"/>
      <c r="L105" s="77"/>
      <c r="M105" s="77"/>
      <c r="N105" s="77"/>
      <c r="O105" s="77"/>
      <c r="P105" s="77"/>
      <c r="Q105" s="77"/>
    </row>
  </sheetData>
  <sheetProtection algorithmName="SHA-512" hashValue="5Wlsq4ClwKoLCo9VCYDxUuVw9hBQVzlyB4+KFTVoI6kWWGAJrz4TM6DRp9L4oA5H3c8l6u4rFQNVgK+Bz4IfEQ==" saltValue="aGkWtftWI5vzQZh7bZzNEw==" spinCount="100000" sheet="1" objects="1" scenarios="1"/>
  <mergeCells count="1">
    <mergeCell ref="A1:L100"/>
  </mergeCells>
  <printOptions horizontalCentered="1"/>
  <pageMargins left="0.23622047244094491" right="0.23622047244094491" top="0.23622047244094491" bottom="0.23622047244094491" header="0.31496062992125984" footer="0.31496062992125984"/>
  <pageSetup paperSize="9" scale="6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E9661-11D3-3349-BD90-BF3C9F3A320C}">
  <sheetPr>
    <tabColor rgb="FF042682"/>
    <pageSetUpPr fitToPage="1"/>
  </sheetPr>
  <dimension ref="A1:Q64"/>
  <sheetViews>
    <sheetView view="pageBreakPreview" zoomScale="90" zoomScaleNormal="100" zoomScaleSheetLayoutView="90" workbookViewId="0">
      <selection activeCell="C60" sqref="C60:N60"/>
    </sheetView>
  </sheetViews>
  <sheetFormatPr defaultColWidth="9.109375" defaultRowHeight="13.8"/>
  <cols>
    <col min="1" max="1" width="1.6640625" style="1" customWidth="1"/>
    <col min="2" max="2" width="0.6640625" style="1" customWidth="1"/>
    <col min="3" max="3" width="21.109375" style="1" customWidth="1"/>
    <col min="4" max="4" width="1.6640625" style="1" customWidth="1"/>
    <col min="5" max="5" width="59.109375" style="1" customWidth="1"/>
    <col min="6" max="6" width="1.33203125" style="1" customWidth="1"/>
    <col min="7" max="7" width="1.109375" style="1" customWidth="1"/>
    <col min="8" max="8" width="1.6640625" style="1" customWidth="1"/>
    <col min="9" max="9" width="32.77734375" style="1" customWidth="1"/>
    <col min="10" max="10" width="1.6640625" style="1" customWidth="1"/>
    <col min="11" max="11" width="6.6640625" style="9" customWidth="1"/>
    <col min="12" max="12" width="10.33203125" style="10" bestFit="1" customWidth="1"/>
    <col min="13" max="13" width="11.44140625" style="10" customWidth="1"/>
    <col min="14" max="14" width="0.6640625" style="1" customWidth="1"/>
    <col min="15" max="15" width="1.6640625" style="1" customWidth="1"/>
    <col min="16" max="16384" width="9.109375" style="1"/>
  </cols>
  <sheetData>
    <row r="1" spans="1:15" ht="120" customHeight="1" thickBot="1">
      <c r="A1" s="18"/>
      <c r="B1" s="18"/>
      <c r="C1" s="18"/>
      <c r="D1" s="18"/>
      <c r="E1" s="18"/>
      <c r="F1" s="18"/>
      <c r="G1" s="18"/>
      <c r="H1" s="149"/>
      <c r="I1" s="149"/>
      <c r="J1" s="149"/>
      <c r="K1" s="149"/>
      <c r="L1" s="149"/>
      <c r="M1" s="149"/>
      <c r="N1" s="149"/>
      <c r="O1" s="18"/>
    </row>
    <row r="2" spans="1:15" s="5" customFormat="1" ht="20.100000000000001" customHeight="1">
      <c r="A2" s="17"/>
      <c r="B2" s="17"/>
      <c r="C2" s="360" t="s">
        <v>168</v>
      </c>
      <c r="D2" s="17"/>
      <c r="E2" s="141" t="s">
        <v>35</v>
      </c>
      <c r="F2" s="148"/>
      <c r="G2" s="148"/>
      <c r="H2" s="148"/>
      <c r="I2" s="141" t="s">
        <v>36</v>
      </c>
      <c r="J2" s="17"/>
      <c r="K2" s="39"/>
      <c r="L2" s="40"/>
      <c r="M2" s="40"/>
      <c r="N2" s="17"/>
      <c r="O2" s="17"/>
    </row>
    <row r="3" spans="1:15" ht="20.100000000000001" customHeight="1" thickBot="1">
      <c r="A3" s="18"/>
      <c r="B3" s="18"/>
      <c r="C3" s="408"/>
      <c r="D3" s="18"/>
      <c r="E3" s="248">
        <f>Summary!L4</f>
        <v>0</v>
      </c>
      <c r="F3" s="18"/>
      <c r="G3" s="18"/>
      <c r="H3" s="18"/>
      <c r="I3" s="249">
        <f>Summary!L7</f>
        <v>0</v>
      </c>
      <c r="J3" s="18"/>
      <c r="K3" s="457"/>
      <c r="L3" s="457"/>
      <c r="M3" s="457"/>
      <c r="N3" s="18"/>
      <c r="O3" s="18"/>
    </row>
    <row r="4" spans="1:15" ht="10.35" customHeight="1" thickBot="1">
      <c r="A4" s="18"/>
      <c r="B4" s="18"/>
      <c r="C4" s="18"/>
      <c r="D4" s="18"/>
      <c r="E4" s="21"/>
      <c r="F4" s="18"/>
      <c r="G4" s="18"/>
      <c r="H4" s="18"/>
      <c r="I4" s="18"/>
      <c r="J4" s="18"/>
      <c r="K4" s="18"/>
      <c r="L4" s="22"/>
      <c r="M4" s="18"/>
      <c r="N4" s="18"/>
      <c r="O4" s="18"/>
    </row>
    <row r="5" spans="1:15" s="5" customFormat="1" ht="30" customHeight="1" thickBot="1">
      <c r="A5" s="17"/>
      <c r="B5" s="24"/>
      <c r="C5" s="325" t="s">
        <v>169</v>
      </c>
      <c r="D5" s="326"/>
      <c r="E5" s="326"/>
      <c r="F5" s="326"/>
      <c r="G5" s="326"/>
      <c r="H5" s="326"/>
      <c r="I5" s="326"/>
      <c r="J5" s="326"/>
      <c r="K5" s="326"/>
      <c r="L5" s="326"/>
      <c r="M5" s="327"/>
      <c r="N5" s="24"/>
      <c r="O5" s="24"/>
    </row>
    <row r="6" spans="1:15" s="18" customFormat="1" ht="30" customHeight="1" thickBot="1">
      <c r="C6" s="475" t="s">
        <v>520</v>
      </c>
      <c r="D6" s="476"/>
      <c r="E6" s="476"/>
      <c r="F6" s="476"/>
      <c r="G6" s="476"/>
      <c r="H6" s="476"/>
      <c r="I6" s="476"/>
      <c r="J6" s="476"/>
      <c r="K6" s="476"/>
      <c r="L6" s="476"/>
      <c r="M6" s="477"/>
      <c r="N6" s="62"/>
      <c r="O6" s="24"/>
    </row>
    <row r="7" spans="1:15" ht="14.1" customHeight="1">
      <c r="A7" s="18"/>
      <c r="B7" s="18"/>
      <c r="C7" s="32"/>
      <c r="D7" s="32"/>
      <c r="E7" s="32"/>
      <c r="F7" s="32"/>
      <c r="G7" s="32"/>
      <c r="H7" s="32"/>
      <c r="I7" s="32"/>
      <c r="J7" s="32"/>
      <c r="K7" s="32"/>
      <c r="L7" s="32"/>
      <c r="M7" s="32"/>
      <c r="N7" s="18"/>
      <c r="O7" s="18"/>
    </row>
    <row r="8" spans="1:15" ht="17.100000000000001" customHeight="1">
      <c r="A8" s="18"/>
      <c r="B8" s="18"/>
      <c r="C8" s="478" t="s">
        <v>170</v>
      </c>
      <c r="D8" s="479"/>
      <c r="E8" s="479"/>
      <c r="F8" s="479"/>
      <c r="G8" s="479"/>
      <c r="H8" s="479"/>
      <c r="I8" s="479"/>
      <c r="J8" s="479"/>
      <c r="K8" s="479"/>
      <c r="L8" s="479"/>
      <c r="M8" s="479"/>
      <c r="N8" s="18"/>
      <c r="O8" s="18"/>
    </row>
    <row r="9" spans="1:15" ht="17.100000000000001" customHeight="1">
      <c r="A9" s="18"/>
      <c r="B9" s="207"/>
      <c r="C9" s="17" t="s">
        <v>171</v>
      </c>
      <c r="D9" s="208"/>
      <c r="E9" s="208"/>
      <c r="F9" s="208"/>
      <c r="G9" s="208"/>
      <c r="H9" s="208"/>
      <c r="I9" s="208"/>
      <c r="J9" s="208"/>
      <c r="K9" s="208"/>
      <c r="L9" s="208"/>
      <c r="M9" s="208"/>
      <c r="N9" s="18"/>
      <c r="O9" s="18"/>
    </row>
    <row r="10" spans="1:15" ht="17.100000000000001" customHeight="1">
      <c r="A10" s="18"/>
      <c r="B10" s="207"/>
      <c r="C10" s="17" t="s">
        <v>519</v>
      </c>
      <c r="D10" s="208"/>
      <c r="E10" s="208"/>
      <c r="F10" s="208"/>
      <c r="G10" s="208"/>
      <c r="H10" s="208"/>
      <c r="I10" s="208"/>
      <c r="J10" s="208"/>
      <c r="K10" s="208"/>
      <c r="L10" s="208"/>
      <c r="M10" s="208"/>
      <c r="N10" s="18"/>
      <c r="O10" s="18"/>
    </row>
    <row r="11" spans="1:15" ht="17.100000000000001" customHeight="1">
      <c r="A11" s="18"/>
      <c r="B11" s="207"/>
      <c r="C11" s="17" t="s">
        <v>172</v>
      </c>
      <c r="D11" s="208"/>
      <c r="E11" s="208"/>
      <c r="F11" s="208"/>
      <c r="G11" s="208"/>
      <c r="H11" s="208"/>
      <c r="I11" s="208"/>
      <c r="J11" s="208"/>
      <c r="K11" s="208"/>
      <c r="L11" s="208"/>
      <c r="M11" s="208"/>
      <c r="N11" s="18"/>
      <c r="O11" s="18"/>
    </row>
    <row r="12" spans="1:15" ht="31.35" customHeight="1">
      <c r="A12" s="18"/>
      <c r="B12" s="207"/>
      <c r="C12" s="433" t="s">
        <v>432</v>
      </c>
      <c r="D12" s="433"/>
      <c r="E12" s="433"/>
      <c r="F12" s="433"/>
      <c r="G12" s="433"/>
      <c r="H12" s="433"/>
      <c r="I12" s="433"/>
      <c r="J12" s="433"/>
      <c r="K12" s="433"/>
      <c r="L12" s="433"/>
      <c r="M12" s="433"/>
      <c r="N12" s="18"/>
      <c r="O12" s="18"/>
    </row>
    <row r="13" spans="1:15" ht="17.100000000000001" customHeight="1">
      <c r="A13" s="18"/>
      <c r="B13" s="207"/>
      <c r="C13" s="474" t="s">
        <v>173</v>
      </c>
      <c r="D13" s="474"/>
      <c r="E13" s="474"/>
      <c r="F13" s="474"/>
      <c r="G13" s="474"/>
      <c r="H13" s="474"/>
      <c r="I13" s="474"/>
      <c r="J13" s="474"/>
      <c r="K13" s="474"/>
      <c r="L13" s="474"/>
      <c r="M13" s="474"/>
      <c r="N13" s="18"/>
      <c r="O13" s="18"/>
    </row>
    <row r="14" spans="1:15" ht="14.1" customHeight="1">
      <c r="A14" s="18"/>
      <c r="B14" s="18"/>
      <c r="C14" s="32"/>
      <c r="D14" s="32"/>
      <c r="E14" s="32"/>
      <c r="F14" s="32"/>
      <c r="G14" s="32"/>
      <c r="H14" s="32"/>
      <c r="I14" s="32"/>
      <c r="J14" s="32"/>
      <c r="K14" s="32"/>
      <c r="L14" s="32"/>
      <c r="M14" s="32"/>
      <c r="N14" s="18"/>
      <c r="O14" s="18"/>
    </row>
    <row r="15" spans="1:15" s="8" customFormat="1" ht="20.100000000000001" customHeight="1">
      <c r="A15" s="28"/>
      <c r="B15" s="28"/>
      <c r="C15" s="459" t="s">
        <v>64</v>
      </c>
      <c r="D15" s="459"/>
      <c r="E15" s="460" t="s">
        <v>65</v>
      </c>
      <c r="F15" s="460"/>
      <c r="G15" s="460"/>
      <c r="H15" s="460"/>
      <c r="I15" s="460" t="s">
        <v>445</v>
      </c>
      <c r="J15" s="460"/>
      <c r="K15" s="147" t="s">
        <v>67</v>
      </c>
      <c r="L15" s="146" t="s">
        <v>68</v>
      </c>
      <c r="M15" s="146" t="s">
        <v>69</v>
      </c>
      <c r="N15" s="28"/>
      <c r="O15" s="28"/>
    </row>
    <row r="16" spans="1:15" ht="17.100000000000001" hidden="1" customHeight="1">
      <c r="A16" s="18"/>
      <c r="B16" s="18"/>
      <c r="C16" s="369" t="s">
        <v>174</v>
      </c>
      <c r="D16" s="369"/>
      <c r="E16" s="370" t="s">
        <v>435</v>
      </c>
      <c r="F16" s="370"/>
      <c r="G16" s="370"/>
      <c r="H16" s="370"/>
      <c r="I16" s="483" t="s">
        <v>175</v>
      </c>
      <c r="J16" s="483"/>
      <c r="K16" s="114"/>
      <c r="L16" s="111">
        <v>2435</v>
      </c>
      <c r="M16" s="121">
        <f t="shared" ref="M16:M21" si="0">K16*L16</f>
        <v>0</v>
      </c>
      <c r="N16" s="18"/>
      <c r="O16" s="18"/>
    </row>
    <row r="17" spans="1:15" ht="17.100000000000001" customHeight="1">
      <c r="A17" s="18"/>
      <c r="B17" s="18"/>
      <c r="C17" s="369" t="s">
        <v>176</v>
      </c>
      <c r="D17" s="369"/>
      <c r="E17" s="480" t="s">
        <v>438</v>
      </c>
      <c r="F17" s="480"/>
      <c r="G17" s="480"/>
      <c r="H17" s="480"/>
      <c r="I17" s="481" t="s">
        <v>177</v>
      </c>
      <c r="J17" s="481"/>
      <c r="K17" s="114"/>
      <c r="L17" s="111">
        <v>1806.25</v>
      </c>
      <c r="M17" s="121">
        <f t="shared" si="0"/>
        <v>0</v>
      </c>
      <c r="N17" s="18"/>
      <c r="O17" s="18"/>
    </row>
    <row r="18" spans="1:15" ht="17.100000000000001" customHeight="1">
      <c r="A18" s="18"/>
      <c r="B18" s="18"/>
      <c r="C18" s="369" t="s">
        <v>178</v>
      </c>
      <c r="D18" s="369"/>
      <c r="E18" s="480" t="s">
        <v>436</v>
      </c>
      <c r="F18" s="480"/>
      <c r="G18" s="480"/>
      <c r="H18" s="480"/>
      <c r="I18" s="481" t="s">
        <v>179</v>
      </c>
      <c r="J18" s="481"/>
      <c r="K18" s="114"/>
      <c r="L18" s="111">
        <v>1137.5</v>
      </c>
      <c r="M18" s="121">
        <f t="shared" si="0"/>
        <v>0</v>
      </c>
      <c r="N18" s="18"/>
      <c r="O18" s="18"/>
    </row>
    <row r="19" spans="1:15" ht="17.100000000000001" customHeight="1">
      <c r="A19" s="18"/>
      <c r="B19" s="18"/>
      <c r="C19" s="369" t="s">
        <v>180</v>
      </c>
      <c r="D19" s="369"/>
      <c r="E19" s="482" t="s">
        <v>439</v>
      </c>
      <c r="F19" s="482"/>
      <c r="G19" s="482"/>
      <c r="H19" s="482"/>
      <c r="I19" s="484" t="s">
        <v>181</v>
      </c>
      <c r="J19" s="484"/>
      <c r="K19" s="114"/>
      <c r="L19" s="111">
        <v>731.25</v>
      </c>
      <c r="M19" s="121">
        <f t="shared" si="0"/>
        <v>0</v>
      </c>
      <c r="N19" s="18"/>
      <c r="O19" s="18"/>
    </row>
    <row r="20" spans="1:15" ht="17.100000000000001" customHeight="1">
      <c r="A20" s="18"/>
      <c r="B20" s="18"/>
      <c r="C20" s="369" t="s">
        <v>182</v>
      </c>
      <c r="D20" s="369"/>
      <c r="E20" s="480" t="s">
        <v>440</v>
      </c>
      <c r="F20" s="480"/>
      <c r="G20" s="480"/>
      <c r="H20" s="480"/>
      <c r="I20" s="481" t="s">
        <v>183</v>
      </c>
      <c r="J20" s="481"/>
      <c r="K20" s="114"/>
      <c r="L20" s="111">
        <v>1268.75</v>
      </c>
      <c r="M20" s="121">
        <f t="shared" si="0"/>
        <v>0</v>
      </c>
      <c r="N20" s="18"/>
      <c r="O20" s="18"/>
    </row>
    <row r="21" spans="1:15" ht="17.100000000000001" customHeight="1">
      <c r="A21" s="18"/>
      <c r="B21" s="18"/>
      <c r="C21" s="369" t="s">
        <v>184</v>
      </c>
      <c r="D21" s="369"/>
      <c r="E21" s="482" t="s">
        <v>437</v>
      </c>
      <c r="F21" s="482"/>
      <c r="G21" s="482"/>
      <c r="H21" s="482"/>
      <c r="I21" s="483" t="s">
        <v>185</v>
      </c>
      <c r="J21" s="483"/>
      <c r="K21" s="114"/>
      <c r="L21" s="111">
        <v>550</v>
      </c>
      <c r="M21" s="121">
        <f t="shared" si="0"/>
        <v>0</v>
      </c>
      <c r="N21" s="18"/>
      <c r="O21" s="18"/>
    </row>
    <row r="22" spans="1:15" s="18" customFormat="1" ht="22.35" customHeight="1">
      <c r="C22" s="388"/>
      <c r="D22" s="388"/>
      <c r="E22" s="388"/>
      <c r="F22" s="388"/>
      <c r="G22" s="388"/>
      <c r="H22" s="388"/>
      <c r="I22" s="388"/>
      <c r="J22" s="61"/>
      <c r="K22" s="373" t="s">
        <v>82</v>
      </c>
      <c r="L22" s="373"/>
      <c r="M22" s="145">
        <f>SUM(M16:M21)</f>
        <v>0</v>
      </c>
    </row>
    <row r="23" spans="1:15" s="18" customFormat="1" ht="22.35" customHeight="1">
      <c r="C23" s="381" t="s">
        <v>600</v>
      </c>
      <c r="D23" s="382"/>
      <c r="E23" s="382"/>
      <c r="F23" s="382"/>
      <c r="G23" s="382"/>
      <c r="H23" s="382"/>
      <c r="I23" s="383"/>
      <c r="J23" s="61"/>
      <c r="K23" s="373" t="s">
        <v>33</v>
      </c>
      <c r="L23" s="373"/>
      <c r="M23" s="144">
        <f>M22*15%</f>
        <v>0</v>
      </c>
    </row>
    <row r="24" spans="1:15" s="18" customFormat="1" ht="24" customHeight="1" thickBot="1">
      <c r="C24" s="384"/>
      <c r="D24" s="385"/>
      <c r="E24" s="385"/>
      <c r="F24" s="385"/>
      <c r="G24" s="385"/>
      <c r="H24" s="385"/>
      <c r="I24" s="386"/>
      <c r="J24" s="61"/>
      <c r="K24" s="449" t="s">
        <v>83</v>
      </c>
      <c r="L24" s="449"/>
      <c r="M24" s="143">
        <f>M22+M23</f>
        <v>0</v>
      </c>
    </row>
    <row r="25" spans="1:15" ht="19.350000000000001" customHeight="1">
      <c r="A25" s="18"/>
      <c r="B25" s="18"/>
      <c r="C25" s="384"/>
      <c r="D25" s="385"/>
      <c r="E25" s="385"/>
      <c r="F25" s="385"/>
      <c r="G25" s="385"/>
      <c r="H25" s="385"/>
      <c r="I25" s="386"/>
      <c r="J25" s="150"/>
      <c r="K25" s="150"/>
      <c r="L25" s="22"/>
      <c r="M25" s="33"/>
      <c r="N25" s="18"/>
      <c r="O25" s="18"/>
    </row>
    <row r="26" spans="1:15" ht="51.6" customHeight="1">
      <c r="A26" s="18"/>
      <c r="B26" s="18"/>
      <c r="C26" s="384"/>
      <c r="D26" s="385"/>
      <c r="E26" s="385"/>
      <c r="F26" s="385"/>
      <c r="G26" s="385"/>
      <c r="H26" s="385"/>
      <c r="I26" s="386"/>
      <c r="J26" s="18"/>
      <c r="K26" s="29"/>
      <c r="L26" s="31"/>
      <c r="M26" s="31"/>
      <c r="N26" s="18"/>
      <c r="O26" s="18"/>
    </row>
    <row r="27" spans="1:15" ht="10.35" customHeight="1">
      <c r="A27" s="18"/>
      <c r="B27" s="18"/>
      <c r="C27" s="387"/>
      <c r="D27" s="388"/>
      <c r="E27" s="388"/>
      <c r="F27" s="388"/>
      <c r="G27" s="388"/>
      <c r="H27" s="388"/>
      <c r="I27" s="389"/>
      <c r="J27" s="18"/>
      <c r="K27" s="29"/>
      <c r="L27" s="31"/>
      <c r="M27" s="31"/>
      <c r="N27" s="18"/>
      <c r="O27" s="18"/>
    </row>
    <row r="28" spans="1:15" ht="16.350000000000001" customHeight="1">
      <c r="A28" s="18"/>
      <c r="B28" s="18"/>
      <c r="C28" s="18"/>
      <c r="D28" s="18"/>
      <c r="E28" s="18"/>
      <c r="F28" s="18"/>
      <c r="G28" s="18"/>
      <c r="H28" s="18"/>
      <c r="I28" s="18"/>
      <c r="J28" s="18"/>
      <c r="K28" s="29"/>
      <c r="L28" s="31"/>
      <c r="M28" s="31"/>
      <c r="N28" s="18"/>
      <c r="O28" s="18"/>
    </row>
    <row r="29" spans="1:15" s="18" customFormat="1" ht="30" hidden="1" customHeight="1" thickBot="1">
      <c r="C29" s="475" t="s">
        <v>186</v>
      </c>
      <c r="D29" s="476"/>
      <c r="E29" s="476"/>
      <c r="F29" s="476"/>
      <c r="G29" s="476"/>
      <c r="H29" s="476"/>
      <c r="I29" s="476"/>
      <c r="J29" s="476"/>
      <c r="K29" s="476"/>
      <c r="L29" s="476"/>
      <c r="M29" s="477"/>
      <c r="N29" s="62"/>
      <c r="O29" s="24"/>
    </row>
    <row r="30" spans="1:15" ht="14.1" hidden="1" customHeight="1">
      <c r="A30" s="18"/>
      <c r="B30" s="18"/>
      <c r="C30" s="32"/>
      <c r="D30" s="32"/>
      <c r="E30" s="32"/>
      <c r="F30" s="32"/>
      <c r="G30" s="32"/>
      <c r="H30" s="32"/>
      <c r="I30" s="32"/>
      <c r="J30" s="32"/>
      <c r="K30" s="32"/>
      <c r="L30" s="32"/>
      <c r="M30" s="32"/>
      <c r="N30" s="18"/>
      <c r="O30" s="18"/>
    </row>
    <row r="31" spans="1:15" s="5" customFormat="1" ht="17.100000000000001" hidden="1" customHeight="1">
      <c r="A31" s="17"/>
      <c r="B31" s="17"/>
      <c r="C31" s="478" t="s">
        <v>170</v>
      </c>
      <c r="D31" s="479"/>
      <c r="E31" s="479"/>
      <c r="F31" s="479"/>
      <c r="G31" s="479"/>
      <c r="H31" s="479"/>
      <c r="I31" s="479"/>
      <c r="J31" s="479"/>
      <c r="K31" s="479"/>
      <c r="L31" s="479"/>
      <c r="M31" s="479"/>
      <c r="N31" s="17"/>
      <c r="O31" s="17"/>
    </row>
    <row r="32" spans="1:15" s="5" customFormat="1" ht="17.100000000000001" hidden="1" customHeight="1">
      <c r="A32" s="17"/>
      <c r="B32" s="17"/>
      <c r="C32" s="17" t="s">
        <v>187</v>
      </c>
      <c r="D32" s="208"/>
      <c r="E32" s="208"/>
      <c r="F32" s="208"/>
      <c r="G32" s="208"/>
      <c r="H32" s="208"/>
      <c r="I32" s="208"/>
      <c r="J32" s="208"/>
      <c r="K32" s="208"/>
      <c r="L32" s="208"/>
      <c r="M32" s="208"/>
      <c r="N32" s="17"/>
      <c r="O32" s="17"/>
    </row>
    <row r="33" spans="1:15" s="5" customFormat="1" ht="17.100000000000001" hidden="1" customHeight="1">
      <c r="A33" s="17"/>
      <c r="B33" s="17"/>
      <c r="C33" s="17" t="s">
        <v>188</v>
      </c>
      <c r="D33" s="208"/>
      <c r="E33" s="208"/>
      <c r="F33" s="208"/>
      <c r="G33" s="208"/>
      <c r="H33" s="208"/>
      <c r="I33" s="208"/>
      <c r="J33" s="208"/>
      <c r="K33" s="208"/>
      <c r="L33" s="208"/>
      <c r="M33" s="208"/>
      <c r="N33" s="17"/>
      <c r="O33" s="17"/>
    </row>
    <row r="34" spans="1:15" s="5" customFormat="1" ht="17.100000000000001" hidden="1" customHeight="1">
      <c r="A34" s="17"/>
      <c r="B34" s="17"/>
      <c r="C34" s="17" t="s">
        <v>189</v>
      </c>
      <c r="D34" s="208"/>
      <c r="E34" s="208"/>
      <c r="F34" s="208"/>
      <c r="G34" s="208"/>
      <c r="H34" s="208"/>
      <c r="I34" s="208"/>
      <c r="J34" s="208"/>
      <c r="K34" s="208"/>
      <c r="L34" s="208"/>
      <c r="M34" s="208"/>
      <c r="N34" s="17"/>
      <c r="O34" s="17"/>
    </row>
    <row r="35" spans="1:15" s="5" customFormat="1" ht="17.100000000000001" hidden="1" customHeight="1">
      <c r="A35" s="17"/>
      <c r="B35" s="17"/>
      <c r="C35" s="434" t="s">
        <v>190</v>
      </c>
      <c r="D35" s="434"/>
      <c r="E35" s="434"/>
      <c r="F35" s="434"/>
      <c r="G35" s="434"/>
      <c r="H35" s="434"/>
      <c r="I35" s="434"/>
      <c r="J35" s="434"/>
      <c r="K35" s="434"/>
      <c r="L35" s="434"/>
      <c r="M35" s="434"/>
      <c r="N35" s="17"/>
      <c r="O35" s="17"/>
    </row>
    <row r="36" spans="1:15" s="5" customFormat="1" ht="38.4" hidden="1" customHeight="1">
      <c r="A36" s="17"/>
      <c r="B36" s="17"/>
      <c r="C36" s="474" t="s">
        <v>191</v>
      </c>
      <c r="D36" s="474"/>
      <c r="E36" s="474"/>
      <c r="F36" s="474"/>
      <c r="G36" s="474"/>
      <c r="H36" s="474"/>
      <c r="I36" s="474"/>
      <c r="J36" s="474"/>
      <c r="K36" s="474"/>
      <c r="L36" s="474"/>
      <c r="M36" s="474"/>
      <c r="N36" s="17"/>
      <c r="O36" s="17"/>
    </row>
    <row r="37" spans="1:15" s="5" customFormat="1" ht="17.100000000000001" hidden="1" customHeight="1">
      <c r="A37" s="17"/>
      <c r="B37" s="17"/>
      <c r="C37" s="434" t="s">
        <v>192</v>
      </c>
      <c r="D37" s="434"/>
      <c r="E37" s="434"/>
      <c r="F37" s="434"/>
      <c r="G37" s="434"/>
      <c r="H37" s="434"/>
      <c r="I37" s="434"/>
      <c r="J37" s="434"/>
      <c r="K37" s="434"/>
      <c r="L37" s="434"/>
      <c r="M37" s="434"/>
      <c r="N37" s="17"/>
      <c r="O37" s="17"/>
    </row>
    <row r="38" spans="1:15" s="5" customFormat="1" ht="17.100000000000001" hidden="1" customHeight="1">
      <c r="A38" s="17"/>
      <c r="B38" s="17"/>
      <c r="C38" s="474" t="s">
        <v>193</v>
      </c>
      <c r="D38" s="474"/>
      <c r="E38" s="474"/>
      <c r="F38" s="474"/>
      <c r="G38" s="474"/>
      <c r="H38" s="474"/>
      <c r="I38" s="474"/>
      <c r="J38" s="474"/>
      <c r="K38" s="474"/>
      <c r="L38" s="474"/>
      <c r="M38" s="474"/>
      <c r="N38" s="17"/>
      <c r="O38" s="17"/>
    </row>
    <row r="39" spans="1:15" ht="14.1" hidden="1" customHeight="1">
      <c r="A39" s="18"/>
      <c r="B39" s="18"/>
      <c r="C39" s="32"/>
      <c r="D39" s="32"/>
      <c r="E39" s="32"/>
      <c r="F39" s="32"/>
      <c r="G39" s="32"/>
      <c r="H39" s="32"/>
      <c r="I39" s="32"/>
      <c r="J39" s="32"/>
      <c r="K39" s="32"/>
      <c r="L39" s="32"/>
      <c r="M39" s="32"/>
      <c r="N39" s="18"/>
      <c r="O39" s="18"/>
    </row>
    <row r="40" spans="1:15" ht="20.100000000000001" hidden="1" customHeight="1">
      <c r="A40" s="18"/>
      <c r="B40" s="18"/>
      <c r="C40" s="459" t="s">
        <v>64</v>
      </c>
      <c r="D40" s="459"/>
      <c r="E40" s="460" t="s">
        <v>65</v>
      </c>
      <c r="F40" s="460"/>
      <c r="G40" s="460"/>
      <c r="H40" s="460"/>
      <c r="I40" s="460" t="s">
        <v>444</v>
      </c>
      <c r="J40" s="460"/>
      <c r="K40" s="147" t="s">
        <v>67</v>
      </c>
      <c r="L40" s="146" t="s">
        <v>68</v>
      </c>
      <c r="M40" s="146" t="s">
        <v>69</v>
      </c>
      <c r="N40" s="18"/>
      <c r="O40" s="18"/>
    </row>
    <row r="41" spans="1:15" ht="17.100000000000001" hidden="1" customHeight="1">
      <c r="A41" s="18"/>
      <c r="B41" s="18"/>
      <c r="C41" s="397" t="s">
        <v>194</v>
      </c>
      <c r="D41" s="397"/>
      <c r="E41" s="370" t="s">
        <v>195</v>
      </c>
      <c r="F41" s="370"/>
      <c r="G41" s="370"/>
      <c r="H41" s="370"/>
      <c r="I41" s="471" t="s">
        <v>196</v>
      </c>
      <c r="J41" s="471"/>
      <c r="K41" s="114"/>
      <c r="L41" s="215">
        <v>1975</v>
      </c>
      <c r="M41" s="121">
        <f>K41*L41</f>
        <v>0</v>
      </c>
      <c r="N41" s="18"/>
      <c r="O41" s="18"/>
    </row>
    <row r="42" spans="1:15" ht="17.100000000000001" hidden="1" customHeight="1">
      <c r="A42" s="18"/>
      <c r="B42" s="18"/>
      <c r="C42" s="397" t="s">
        <v>197</v>
      </c>
      <c r="D42" s="397"/>
      <c r="E42" s="370" t="s">
        <v>198</v>
      </c>
      <c r="F42" s="370"/>
      <c r="G42" s="370"/>
      <c r="H42" s="370"/>
      <c r="I42" s="471" t="s">
        <v>199</v>
      </c>
      <c r="J42" s="471"/>
      <c r="K42" s="114"/>
      <c r="L42" s="215">
        <v>3950</v>
      </c>
      <c r="M42" s="121">
        <f t="shared" ref="M42:M47" si="1">K42*L42</f>
        <v>0</v>
      </c>
      <c r="N42" s="18"/>
      <c r="O42" s="18"/>
    </row>
    <row r="43" spans="1:15" ht="17.100000000000001" hidden="1" customHeight="1">
      <c r="A43" s="18"/>
      <c r="B43" s="18"/>
      <c r="C43" s="397" t="s">
        <v>200</v>
      </c>
      <c r="D43" s="397"/>
      <c r="E43" s="370" t="s">
        <v>201</v>
      </c>
      <c r="F43" s="370"/>
      <c r="G43" s="370"/>
      <c r="H43" s="370"/>
      <c r="I43" s="473" t="s">
        <v>202</v>
      </c>
      <c r="J43" s="473"/>
      <c r="K43" s="114"/>
      <c r="L43" s="215">
        <v>5925</v>
      </c>
      <c r="M43" s="121">
        <f t="shared" si="1"/>
        <v>0</v>
      </c>
      <c r="N43" s="18"/>
      <c r="O43" s="18"/>
    </row>
    <row r="44" spans="1:15" ht="17.100000000000001" hidden="1" customHeight="1">
      <c r="A44" s="18"/>
      <c r="B44" s="18"/>
      <c r="C44" s="397" t="s">
        <v>203</v>
      </c>
      <c r="D44" s="397"/>
      <c r="E44" s="370" t="s">
        <v>204</v>
      </c>
      <c r="F44" s="370"/>
      <c r="G44" s="370"/>
      <c r="H44" s="370"/>
      <c r="I44" s="471" t="s">
        <v>205</v>
      </c>
      <c r="J44" s="471"/>
      <c r="K44" s="114"/>
      <c r="L44" s="215">
        <v>7900</v>
      </c>
      <c r="M44" s="121">
        <f t="shared" si="1"/>
        <v>0</v>
      </c>
      <c r="N44" s="18"/>
      <c r="O44" s="18"/>
    </row>
    <row r="45" spans="1:15" ht="17.100000000000001" hidden="1" customHeight="1">
      <c r="A45" s="18"/>
      <c r="B45" s="18"/>
      <c r="C45" s="397" t="s">
        <v>206</v>
      </c>
      <c r="D45" s="397"/>
      <c r="E45" s="370" t="s">
        <v>207</v>
      </c>
      <c r="F45" s="370"/>
      <c r="G45" s="370"/>
      <c r="H45" s="370"/>
      <c r="I45" s="471" t="s">
        <v>208</v>
      </c>
      <c r="J45" s="471"/>
      <c r="K45" s="114"/>
      <c r="L45" s="215">
        <v>9875</v>
      </c>
      <c r="M45" s="121">
        <f t="shared" si="1"/>
        <v>0</v>
      </c>
      <c r="N45" s="18"/>
      <c r="O45" s="18"/>
    </row>
    <row r="46" spans="1:15" ht="17.100000000000001" hidden="1" customHeight="1">
      <c r="A46" s="18"/>
      <c r="B46" s="18"/>
      <c r="C46" s="397" t="s">
        <v>209</v>
      </c>
      <c r="D46" s="397"/>
      <c r="E46" s="370" t="s">
        <v>210</v>
      </c>
      <c r="F46" s="370"/>
      <c r="G46" s="370"/>
      <c r="H46" s="370"/>
      <c r="I46" s="471" t="s">
        <v>211</v>
      </c>
      <c r="J46" s="471"/>
      <c r="K46" s="114"/>
      <c r="L46" s="215">
        <v>11850</v>
      </c>
      <c r="M46" s="121">
        <f t="shared" si="1"/>
        <v>0</v>
      </c>
      <c r="N46" s="18"/>
      <c r="O46" s="18"/>
    </row>
    <row r="47" spans="1:15" ht="16.649999999999999" hidden="1" customHeight="1">
      <c r="A47" s="18"/>
      <c r="B47" s="18"/>
      <c r="C47" s="369" t="s">
        <v>212</v>
      </c>
      <c r="D47" s="369"/>
      <c r="E47" s="370" t="s">
        <v>441</v>
      </c>
      <c r="F47" s="370"/>
      <c r="G47" s="370"/>
      <c r="H47" s="370"/>
      <c r="I47" s="472" t="s">
        <v>442</v>
      </c>
      <c r="J47" s="472"/>
      <c r="K47" s="114"/>
      <c r="L47" s="215">
        <v>275</v>
      </c>
      <c r="M47" s="121">
        <f t="shared" si="1"/>
        <v>0</v>
      </c>
      <c r="N47" s="18"/>
      <c r="O47" s="18"/>
    </row>
    <row r="48" spans="1:15" ht="22.35" hidden="1" customHeight="1">
      <c r="A48" s="18"/>
      <c r="B48" s="18"/>
      <c r="C48" s="209"/>
      <c r="D48" s="209"/>
      <c r="E48" s="209"/>
      <c r="F48" s="209"/>
      <c r="G48" s="209"/>
      <c r="H48" s="209"/>
      <c r="I48" s="209"/>
      <c r="J48" s="61"/>
      <c r="K48" s="373" t="s">
        <v>82</v>
      </c>
      <c r="L48" s="373"/>
      <c r="M48" s="145">
        <f>SUM(M41:M47)</f>
        <v>0</v>
      </c>
      <c r="N48" s="18"/>
      <c r="O48" s="18"/>
    </row>
    <row r="49" spans="1:17" s="18" customFormat="1" ht="22.35" hidden="1" customHeight="1">
      <c r="C49" s="381" t="s">
        <v>429</v>
      </c>
      <c r="D49" s="382"/>
      <c r="E49" s="382"/>
      <c r="F49" s="382"/>
      <c r="G49" s="382"/>
      <c r="H49" s="382"/>
      <c r="I49" s="383"/>
      <c r="J49" s="151"/>
      <c r="K49" s="373" t="s">
        <v>33</v>
      </c>
      <c r="L49" s="373"/>
      <c r="M49" s="145">
        <f>M48*15%</f>
        <v>0</v>
      </c>
    </row>
    <row r="50" spans="1:17" s="18" customFormat="1" ht="24" hidden="1" customHeight="1" thickBot="1">
      <c r="C50" s="384"/>
      <c r="D50" s="385"/>
      <c r="E50" s="385"/>
      <c r="F50" s="385"/>
      <c r="G50" s="385"/>
      <c r="H50" s="385"/>
      <c r="I50" s="386"/>
      <c r="J50" s="151"/>
      <c r="K50" s="461" t="s">
        <v>83</v>
      </c>
      <c r="L50" s="461"/>
      <c r="M50" s="143">
        <f>M48+M49</f>
        <v>0</v>
      </c>
    </row>
    <row r="51" spans="1:17" s="18" customFormat="1" ht="79.650000000000006" hidden="1" customHeight="1">
      <c r="C51" s="387"/>
      <c r="D51" s="388"/>
      <c r="E51" s="388"/>
      <c r="F51" s="388"/>
      <c r="G51" s="388"/>
      <c r="H51" s="388"/>
      <c r="I51" s="389"/>
      <c r="J51" s="151"/>
      <c r="K51" s="61"/>
      <c r="L51" s="21"/>
      <c r="M51" s="210"/>
    </row>
    <row r="52" spans="1:17" ht="11.1" hidden="1" customHeight="1">
      <c r="A52" s="18"/>
      <c r="B52" s="18"/>
      <c r="C52" s="18"/>
      <c r="D52" s="18"/>
      <c r="E52" s="18"/>
      <c r="F52" s="18"/>
      <c r="G52" s="18"/>
      <c r="H52" s="18"/>
      <c r="I52" s="18"/>
      <c r="J52" s="18"/>
      <c r="K52" s="29"/>
      <c r="L52" s="31"/>
      <c r="M52" s="31"/>
      <c r="N52" s="18"/>
      <c r="O52" s="18"/>
    </row>
    <row r="53" spans="1:17" s="18" customFormat="1" ht="32.85" customHeight="1">
      <c r="C53" s="462" t="s">
        <v>213</v>
      </c>
      <c r="D53" s="463"/>
      <c r="E53" s="463"/>
      <c r="F53" s="463"/>
      <c r="G53" s="463"/>
      <c r="H53" s="463"/>
      <c r="I53" s="463"/>
      <c r="J53" s="463"/>
      <c r="K53" s="463"/>
      <c r="L53" s="463"/>
      <c r="M53" s="463"/>
      <c r="N53" s="464"/>
    </row>
    <row r="54" spans="1:17" s="18" customFormat="1">
      <c r="C54" s="465"/>
      <c r="D54" s="466"/>
      <c r="E54" s="466"/>
      <c r="F54" s="466"/>
      <c r="G54" s="466"/>
      <c r="H54" s="466"/>
      <c r="I54" s="466"/>
      <c r="J54" s="466"/>
      <c r="K54" s="466"/>
      <c r="L54" s="466"/>
      <c r="M54" s="466"/>
      <c r="N54" s="467"/>
    </row>
    <row r="55" spans="1:17" s="18" customFormat="1" ht="8.1" customHeight="1">
      <c r="C55" s="465"/>
      <c r="D55" s="466"/>
      <c r="E55" s="466"/>
      <c r="F55" s="466"/>
      <c r="G55" s="466"/>
      <c r="H55" s="466"/>
      <c r="I55" s="466"/>
      <c r="J55" s="466"/>
      <c r="K55" s="466"/>
      <c r="L55" s="466"/>
      <c r="M55" s="466"/>
      <c r="N55" s="467"/>
    </row>
    <row r="56" spans="1:17" s="18" customFormat="1" ht="20.100000000000001" customHeight="1">
      <c r="C56" s="468"/>
      <c r="D56" s="469"/>
      <c r="E56" s="469"/>
      <c r="F56" s="469"/>
      <c r="G56" s="469"/>
      <c r="H56" s="469"/>
      <c r="I56" s="469"/>
      <c r="J56" s="469"/>
      <c r="K56" s="469"/>
      <c r="L56" s="469"/>
      <c r="M56" s="469"/>
      <c r="N56" s="470"/>
    </row>
    <row r="57" spans="1:17" ht="11.1" customHeight="1" thickBot="1">
      <c r="A57" s="18"/>
      <c r="B57" s="18"/>
      <c r="C57" s="18"/>
      <c r="D57" s="18"/>
      <c r="E57" s="18"/>
      <c r="F57" s="18"/>
      <c r="G57" s="18"/>
      <c r="H57" s="18"/>
      <c r="I57" s="18"/>
      <c r="J57" s="18"/>
      <c r="K57" s="29"/>
      <c r="L57" s="31"/>
      <c r="M57" s="31"/>
      <c r="N57" s="18"/>
      <c r="O57" s="18"/>
    </row>
    <row r="58" spans="1:17" s="5" customFormat="1" ht="40.35" customHeight="1" thickBot="1">
      <c r="A58" s="17"/>
      <c r="C58" s="441" t="str">
        <f>Summary!C47</f>
        <v xml:space="preserve">SUBMIT COMPLETED ORDER FORMS TO: nicole@exposolutions.co.za </v>
      </c>
      <c r="D58" s="442"/>
      <c r="E58" s="442"/>
      <c r="F58" s="442"/>
      <c r="G58" s="442"/>
      <c r="H58" s="442"/>
      <c r="I58" s="442"/>
      <c r="J58" s="442"/>
      <c r="K58" s="442"/>
      <c r="L58" s="442"/>
      <c r="M58" s="442"/>
      <c r="N58" s="443"/>
      <c r="O58" s="18"/>
      <c r="P58" s="79"/>
      <c r="Q58" s="79"/>
    </row>
    <row r="59" spans="1:17" s="5" customFormat="1" ht="11.1" customHeight="1">
      <c r="A59" s="17"/>
      <c r="B59" s="17"/>
      <c r="C59" s="17"/>
      <c r="D59" s="17"/>
      <c r="E59" s="17"/>
      <c r="F59" s="17"/>
      <c r="G59" s="17"/>
      <c r="H59" s="17"/>
      <c r="I59" s="17"/>
      <c r="J59" s="17"/>
      <c r="K59" s="17"/>
      <c r="L59" s="19"/>
      <c r="M59" s="17"/>
      <c r="N59" s="17"/>
      <c r="O59" s="17"/>
    </row>
    <row r="60" spans="1:17" s="5" customFormat="1" ht="66" customHeight="1">
      <c r="A60" s="17"/>
      <c r="C60" s="353" t="s">
        <v>601</v>
      </c>
      <c r="D60" s="354"/>
      <c r="E60" s="354"/>
      <c r="F60" s="354"/>
      <c r="G60" s="354"/>
      <c r="H60" s="354"/>
      <c r="I60" s="354"/>
      <c r="J60" s="354"/>
      <c r="K60" s="354"/>
      <c r="L60" s="354"/>
      <c r="M60" s="354"/>
      <c r="N60" s="355"/>
      <c r="O60" s="17"/>
    </row>
    <row r="61" spans="1:17" s="5" customFormat="1" ht="8.1" customHeight="1">
      <c r="A61" s="17"/>
      <c r="B61" s="17"/>
      <c r="C61" s="34"/>
      <c r="D61" s="34"/>
      <c r="E61" s="34"/>
      <c r="F61" s="34"/>
      <c r="G61" s="34"/>
      <c r="H61" s="34"/>
      <c r="I61" s="34"/>
      <c r="J61" s="34"/>
      <c r="K61" s="34"/>
      <c r="L61" s="35"/>
      <c r="M61" s="34"/>
      <c r="N61" s="17"/>
      <c r="O61" s="17"/>
    </row>
    <row r="62" spans="1:17" s="5" customFormat="1" ht="30" customHeight="1">
      <c r="A62" s="17"/>
      <c r="C62" s="316" t="str">
        <f>Summary!C49</f>
        <v>INTERNATIONAL GYNECOLOGIC CANCER SOCIETY GLOBAL MEETING  |  5 - 7 NOVEMBER 2025  | CENTURY CITY CONVENTION CENTRE</v>
      </c>
      <c r="D62" s="317"/>
      <c r="E62" s="317"/>
      <c r="F62" s="317"/>
      <c r="G62" s="317"/>
      <c r="H62" s="317"/>
      <c r="I62" s="317"/>
      <c r="J62" s="317"/>
      <c r="K62" s="317"/>
      <c r="L62" s="317"/>
      <c r="M62" s="317"/>
      <c r="N62" s="318"/>
      <c r="O62" s="17"/>
    </row>
    <row r="63" spans="1:17" s="5" customFormat="1" ht="61.35" customHeight="1">
      <c r="A63" s="17"/>
      <c r="C63" s="80"/>
      <c r="D63" s="80"/>
      <c r="E63" s="80"/>
      <c r="F63" s="80"/>
      <c r="G63" s="80"/>
      <c r="H63" s="80"/>
      <c r="I63" s="80"/>
      <c r="J63" s="80"/>
      <c r="K63" s="80"/>
      <c r="L63" s="80"/>
      <c r="M63" s="155"/>
      <c r="N63" s="17"/>
      <c r="O63" s="17"/>
    </row>
    <row r="64" spans="1:17" s="5" customFormat="1" ht="5.0999999999999996" customHeight="1">
      <c r="A64" s="142"/>
      <c r="B64" s="142"/>
      <c r="C64" s="142"/>
      <c r="D64" s="142"/>
      <c r="E64" s="142"/>
      <c r="F64" s="142"/>
      <c r="G64" s="142"/>
      <c r="H64" s="142"/>
      <c r="I64" s="142"/>
      <c r="J64" s="17"/>
      <c r="K64" s="17"/>
      <c r="L64" s="19"/>
      <c r="M64" s="17"/>
      <c r="N64" s="17"/>
      <c r="O64" s="17"/>
    </row>
  </sheetData>
  <protectedRanges>
    <protectedRange sqref="H1:N1" name="Range1"/>
    <protectedRange sqref="C58" name="Submission Details_1"/>
  </protectedRanges>
  <mergeCells count="71">
    <mergeCell ref="C2:C3"/>
    <mergeCell ref="K3:M3"/>
    <mergeCell ref="C5:M5"/>
    <mergeCell ref="C6:M6"/>
    <mergeCell ref="C8:M8"/>
    <mergeCell ref="C12:M12"/>
    <mergeCell ref="C13:M13"/>
    <mergeCell ref="C15:D15"/>
    <mergeCell ref="E15:H15"/>
    <mergeCell ref="I15:J15"/>
    <mergeCell ref="C16:D16"/>
    <mergeCell ref="E16:H16"/>
    <mergeCell ref="I16:J16"/>
    <mergeCell ref="C17:D17"/>
    <mergeCell ref="E17:H17"/>
    <mergeCell ref="I17:J17"/>
    <mergeCell ref="C18:D18"/>
    <mergeCell ref="E18:H18"/>
    <mergeCell ref="I18:J18"/>
    <mergeCell ref="C19:D19"/>
    <mergeCell ref="E19:H19"/>
    <mergeCell ref="I19:J19"/>
    <mergeCell ref="C20:D20"/>
    <mergeCell ref="E20:H20"/>
    <mergeCell ref="I20:J20"/>
    <mergeCell ref="C21:D21"/>
    <mergeCell ref="E21:H21"/>
    <mergeCell ref="I21:J21"/>
    <mergeCell ref="C22:I22"/>
    <mergeCell ref="K22:L22"/>
    <mergeCell ref="C23:I27"/>
    <mergeCell ref="K23:L23"/>
    <mergeCell ref="K24:L24"/>
    <mergeCell ref="C29:M29"/>
    <mergeCell ref="C31:M31"/>
    <mergeCell ref="C35:M35"/>
    <mergeCell ref="C36:M36"/>
    <mergeCell ref="C37:M37"/>
    <mergeCell ref="C38:M38"/>
    <mergeCell ref="C40:D40"/>
    <mergeCell ref="E40:H40"/>
    <mergeCell ref="I40:J40"/>
    <mergeCell ref="C41:D41"/>
    <mergeCell ref="E41:H41"/>
    <mergeCell ref="I41:J41"/>
    <mergeCell ref="C42:D42"/>
    <mergeCell ref="E42:H42"/>
    <mergeCell ref="I42:J42"/>
    <mergeCell ref="C43:D43"/>
    <mergeCell ref="E43:H43"/>
    <mergeCell ref="I43:J43"/>
    <mergeCell ref="C44:D44"/>
    <mergeCell ref="E44:H44"/>
    <mergeCell ref="I44:J44"/>
    <mergeCell ref="C45:D45"/>
    <mergeCell ref="E45:H45"/>
    <mergeCell ref="I45:J45"/>
    <mergeCell ref="C46:D46"/>
    <mergeCell ref="E46:H46"/>
    <mergeCell ref="I46:J46"/>
    <mergeCell ref="C47:D47"/>
    <mergeCell ref="E47:H47"/>
    <mergeCell ref="I47:J47"/>
    <mergeCell ref="C58:N58"/>
    <mergeCell ref="C60:N60"/>
    <mergeCell ref="C62:N62"/>
    <mergeCell ref="K48:L48"/>
    <mergeCell ref="C49:I51"/>
    <mergeCell ref="K49:L49"/>
    <mergeCell ref="K50:L50"/>
    <mergeCell ref="C53:N56"/>
  </mergeCells>
  <pageMargins left="0.7" right="0.7" top="0.75" bottom="0.75" header="0.3" footer="0.3"/>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beffc9a-20b7-4042-8f7e-b1752d0cd719" xsi:nil="true"/>
    <lcf76f155ced4ddcb4097134ff3c332f xmlns="14810463-1c38-4214-a37f-aa316fb64bf9">
      <Terms xmlns="http://schemas.microsoft.com/office/infopath/2007/PartnerControls"/>
    </lcf76f155ced4ddcb4097134ff3c332f>
    <SharedWithUsers xmlns="2beffc9a-20b7-4042-8f7e-b1752d0cd719">
      <UserInfo>
        <DisplayName>Nomonde Nyanga</DisplayName>
        <AccountId>17</AccountId>
        <AccountType/>
      </UserInfo>
      <UserInfo>
        <DisplayName>Karen Robinson</DisplayName>
        <AccountId>20</AccountId>
        <AccountType/>
      </UserInfo>
      <UserInfo>
        <DisplayName>Nicole Kedian</DisplayName>
        <AccountId>22</AccountId>
        <AccountType/>
      </UserInfo>
      <UserInfo>
        <DisplayName>Lynne Mills</DisplayName>
        <AccountId>18</AccountId>
        <AccountType/>
      </UserInfo>
      <UserInfo>
        <DisplayName>Salena Govender</DisplayName>
        <AccountId>53</AccountId>
        <AccountType/>
      </UserInfo>
      <UserInfo>
        <DisplayName>Tyron McDonald</DisplayName>
        <AccountId>9</AccountId>
        <AccountType/>
      </UserInfo>
      <UserInfo>
        <DisplayName>Vaughan Michell</DisplayName>
        <AccountId>82</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4372CFC1D5ADB4987F837B589996FE3" ma:contentTypeVersion="15" ma:contentTypeDescription="Create a new document." ma:contentTypeScope="" ma:versionID="1983cfa082277acf4f91cbf3a4becd45">
  <xsd:schema xmlns:xsd="http://www.w3.org/2001/XMLSchema" xmlns:xs="http://www.w3.org/2001/XMLSchema" xmlns:p="http://schemas.microsoft.com/office/2006/metadata/properties" xmlns:ns2="14810463-1c38-4214-a37f-aa316fb64bf9" xmlns:ns3="2beffc9a-20b7-4042-8f7e-b1752d0cd719" targetNamespace="http://schemas.microsoft.com/office/2006/metadata/properties" ma:root="true" ma:fieldsID="faa8bda0114edf230f91d3ee7ee205cf" ns2:_="" ns3:_="">
    <xsd:import namespace="14810463-1c38-4214-a37f-aa316fb64bf9"/>
    <xsd:import namespace="2beffc9a-20b7-4042-8f7e-b1752d0cd71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element ref="ns2:MediaLengthInSecond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810463-1c38-4214-a37f-aa316fb64b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1f5eb83c-8437-443b-a02f-8b745e9523cf"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effc9a-20b7-4042-8f7e-b1752d0cd71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25fe72b-541f-4b9a-b460-deecd68421e0}" ma:internalName="TaxCatchAll" ma:showField="CatchAllData" ma:web="2beffc9a-20b7-4042-8f7e-b1752d0cd71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1E7696-A7A6-42AD-A1BD-8F9F01A05544}">
  <ds:schemaRefs>
    <ds:schemaRef ds:uri="http://schemas.microsoft.com/sharepoint/v3/contenttype/forms"/>
  </ds:schemaRefs>
</ds:datastoreItem>
</file>

<file path=customXml/itemProps2.xml><?xml version="1.0" encoding="utf-8"?>
<ds:datastoreItem xmlns:ds="http://schemas.openxmlformats.org/officeDocument/2006/customXml" ds:itemID="{71ED1994-9627-4F41-A394-5444C89D1384}">
  <ds:schemaRefs>
    <ds:schemaRef ds:uri="http://schemas.microsoft.com/office/2006/metadata/properties"/>
    <ds:schemaRef ds:uri="http://schemas.microsoft.com/office/infopath/2007/PartnerControls"/>
    <ds:schemaRef ds:uri="2beffc9a-20b7-4042-8f7e-b1752d0cd719"/>
    <ds:schemaRef ds:uri="14810463-1c38-4214-a37f-aa316fb64bf9"/>
  </ds:schemaRefs>
</ds:datastoreItem>
</file>

<file path=customXml/itemProps3.xml><?xml version="1.0" encoding="utf-8"?>
<ds:datastoreItem xmlns:ds="http://schemas.openxmlformats.org/officeDocument/2006/customXml" ds:itemID="{96BC5EB0-AA5E-46D5-9FA6-F8FC6B1738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810463-1c38-4214-a37f-aa316fb64bf9"/>
    <ds:schemaRef ds:uri="2beffc9a-20b7-4042-8f7e-b1752d0cd7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18</vt:i4>
      </vt:variant>
    </vt:vector>
  </HeadingPairs>
  <TitlesOfParts>
    <vt:vector size="35" baseType="lpstr">
      <vt:lpstr>Summary</vt:lpstr>
      <vt:lpstr>T's &amp; C's</vt:lpstr>
      <vt:lpstr>Sustainable Packages</vt:lpstr>
      <vt:lpstr>1. Carpets</vt:lpstr>
      <vt:lpstr>2. Power &amp; Lighting</vt:lpstr>
      <vt:lpstr>Power &amp; Lighting - Images</vt:lpstr>
      <vt:lpstr>3. Shell Scheme Extras</vt:lpstr>
      <vt:lpstr>Shell Scheme Extras - Images</vt:lpstr>
      <vt:lpstr>4. Branding</vt:lpstr>
      <vt:lpstr>Branding - Images</vt:lpstr>
      <vt:lpstr>Graphic Specifications</vt:lpstr>
      <vt:lpstr>5. Instant Packages</vt:lpstr>
      <vt:lpstr>4. Furniture</vt:lpstr>
      <vt:lpstr>Instant Package - Images</vt:lpstr>
      <vt:lpstr>Furniture - Images</vt:lpstr>
      <vt:lpstr>5. AV &amp; IT</vt:lpstr>
      <vt:lpstr>6. Stand Cleaning</vt:lpstr>
      <vt:lpstr>'1. Carpets'!Print_Area</vt:lpstr>
      <vt:lpstr>'2. Power &amp; Lighting'!Print_Area</vt:lpstr>
      <vt:lpstr>'3. Shell Scheme Extras'!Print_Area</vt:lpstr>
      <vt:lpstr>'4. Branding'!Print_Area</vt:lpstr>
      <vt:lpstr>'4. Furniture'!Print_Area</vt:lpstr>
      <vt:lpstr>'5. AV &amp; IT'!Print_Area</vt:lpstr>
      <vt:lpstr>'5. Instant Packages'!Print_Area</vt:lpstr>
      <vt:lpstr>'6. Stand Cleaning'!Print_Area</vt:lpstr>
      <vt:lpstr>'Branding - Images'!Print_Area</vt:lpstr>
      <vt:lpstr>'Furniture - Images'!Print_Area</vt:lpstr>
      <vt:lpstr>'Graphic Specifications'!Print_Area</vt:lpstr>
      <vt:lpstr>'Instant Package - Images'!Print_Area</vt:lpstr>
      <vt:lpstr>'Power &amp; Lighting - Images'!Print_Area</vt:lpstr>
      <vt:lpstr>'Shell Scheme Extras - Images'!Print_Area</vt:lpstr>
      <vt:lpstr>Summary!Print_Area</vt:lpstr>
      <vt:lpstr>'Sustainable Packages'!Print_Area</vt:lpstr>
      <vt:lpstr>'4. Furniture'!Print_Titles</vt:lpstr>
      <vt:lpstr>'5. Instant Packages'!Print_Titles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Gemma</dc:creator>
  <cp:keywords/>
  <dc:description/>
  <cp:lastModifiedBy>Nicole Kedian</cp:lastModifiedBy>
  <cp:revision/>
  <cp:lastPrinted>2025-07-11T10:00:09Z</cp:lastPrinted>
  <dcterms:created xsi:type="dcterms:W3CDTF">2012-06-19T08:39:16Z</dcterms:created>
  <dcterms:modified xsi:type="dcterms:W3CDTF">2025-08-14T11:00:43Z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0x010100A4372CFC1D5ADB4987F837B589996FE3</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